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showInkAnnotation="0"/>
  <mc:AlternateContent xmlns:mc="http://schemas.openxmlformats.org/markup-compatibility/2006">
    <mc:Choice Requires="x15">
      <x15ac:absPath xmlns:x15ac="http://schemas.microsoft.com/office/spreadsheetml/2010/11/ac" url="/Users/ahoffman/Desktop/"/>
    </mc:Choice>
  </mc:AlternateContent>
  <xr:revisionPtr revIDLastSave="0" documentId="8_{6D311574-A663-0E47-A198-0D531A2DA6F3}" xr6:coauthVersionLast="47" xr6:coauthVersionMax="47" xr10:uidLastSave="{00000000-0000-0000-0000-000000000000}"/>
  <bookViews>
    <workbookView xWindow="0" yWindow="500" windowWidth="33600" windowHeight="20500" tabRatio="850" xr2:uid="{00000000-000D-0000-FFFF-FFFF00000000}"/>
  </bookViews>
  <sheets>
    <sheet name="Mileage Reimbursement Page 1" sheetId="1" r:id="rId1"/>
    <sheet name="Mileage Reimbursement Page 2" sheetId="4" r:id="rId2"/>
    <sheet name="Mileage Reimbursement Page 3" sheetId="5" r:id="rId3"/>
    <sheet name="Mileage Procedures" sheetId="2" r:id="rId4"/>
    <sheet name="Mileage Chart" sheetId="3" r:id="rId5"/>
  </sheets>
  <definedNames>
    <definedName name="_xlnm.Print_Area" localSheetId="0">'Mileage Reimbursement Page 1'!$A$1:$I$78</definedName>
    <definedName name="_xlnm.Print_Area" localSheetId="1">'Mileage Reimbursement Page 2'!$A$1:$I$78</definedName>
    <definedName name="_xlnm.Print_Area" localSheetId="2">'Mileage Reimbursement Page 3'!$A$1:$H$77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3" i="4"/>
  <c r="H3" i="5" s="1"/>
  <c r="G13" i="1" l="1"/>
  <c r="G14" i="1"/>
  <c r="G15" i="1"/>
  <c r="H15" i="1" s="1"/>
  <c r="G16" i="1"/>
  <c r="H16" i="1" s="1"/>
  <c r="G17" i="1"/>
  <c r="H17" i="1" s="1"/>
  <c r="G18" i="1"/>
  <c r="H18" i="1" s="1"/>
  <c r="G19" i="1"/>
  <c r="G8" i="4" l="1"/>
  <c r="G8" i="5"/>
  <c r="G56" i="5"/>
  <c r="H56" i="5" s="1"/>
  <c r="G55" i="5"/>
  <c r="H55" i="5" s="1"/>
  <c r="G54" i="5"/>
  <c r="H54" i="5" s="1"/>
  <c r="G53" i="5"/>
  <c r="H53" i="5" s="1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H15" i="5" s="1"/>
  <c r="G14" i="5"/>
  <c r="H14" i="5" s="1"/>
  <c r="G13" i="5"/>
  <c r="H13" i="5" s="1"/>
  <c r="D8" i="5"/>
  <c r="D7" i="5"/>
  <c r="D6" i="5"/>
  <c r="D8" i="4"/>
  <c r="D7" i="4"/>
  <c r="D6" i="4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l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57" i="1"/>
  <c r="H57" i="1" s="1"/>
  <c r="G56" i="1"/>
  <c r="H56" i="1" s="1"/>
  <c r="G55" i="1"/>
  <c r="H55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H19" i="1"/>
  <c r="H14" i="1"/>
  <c r="H13" i="1"/>
  <c r="H12" i="1"/>
  <c r="G58" i="1" l="1"/>
  <c r="G12" i="4" s="1"/>
  <c r="G58" i="4" s="1"/>
  <c r="G12" i="5" s="1"/>
  <c r="G57" i="5" s="1"/>
  <c r="W37" i="3" l="1"/>
  <c r="S37" i="3"/>
  <c r="AI21" i="3"/>
  <c r="AI11" i="3"/>
  <c r="H58" i="1" l="1"/>
  <c r="H12" i="4" s="1"/>
  <c r="H58" i="4" s="1"/>
  <c r="H12" i="5" s="1"/>
  <c r="H57" i="5" s="1"/>
  <c r="H60" i="1" s="1"/>
</calcChain>
</file>

<file path=xl/sharedStrings.xml><?xml version="1.0" encoding="utf-8"?>
<sst xmlns="http://schemas.openxmlformats.org/spreadsheetml/2006/main" count="414" uniqueCount="107">
  <si>
    <t>Hazelwood School District Mileage Report</t>
  </si>
  <si>
    <t>Mileage Rate</t>
  </si>
  <si>
    <t>Date</t>
  </si>
  <si>
    <t>Time</t>
  </si>
  <si>
    <t>Drive Classification (Business/Personal)</t>
  </si>
  <si>
    <t>Start Location</t>
  </si>
  <si>
    <t>End Location</t>
  </si>
  <si>
    <t>Total Miles</t>
  </si>
  <si>
    <t>TOTAL</t>
  </si>
  <si>
    <t>Mileage should be submitted for the entire month claimed for reimbursement.</t>
  </si>
  <si>
    <t>Purchase requests should still be entered for mileage, with this form being sent to Accounts Payable for processing.</t>
  </si>
  <si>
    <t>Purpose</t>
  </si>
  <si>
    <t>A mileage chart detailing the mileage between Hazelwood School District buildings is available on the Hazelwood</t>
  </si>
  <si>
    <t xml:space="preserve">All individuals must submit mileage reimbrursements on a monthly basis, unless the amount is less than $20.00. In that case, the request should be carried over until the next </t>
  </si>
  <si>
    <t xml:space="preserve">month, or until the total exceeds $20.00 or if the request is 3 months old. The only exception will be for the month of June. June mileage must be cut-off by June 15th and </t>
  </si>
  <si>
    <t xml:space="preserve"> submitted by June 20th to be paid from the current fiscal year. Mileage older than 3 months will not be reimbursed.  </t>
  </si>
  <si>
    <t>Total Reimbursement</t>
  </si>
  <si>
    <t>Name:</t>
  </si>
  <si>
    <t>Building/Dept:</t>
  </si>
  <si>
    <t>Employee #:</t>
  </si>
  <si>
    <t>Month(s):</t>
  </si>
  <si>
    <t>Signature</t>
  </si>
  <si>
    <t>Supervisor Approval</t>
  </si>
  <si>
    <t>Mileage Chart</t>
  </si>
  <si>
    <t>ADM</t>
  </si>
  <si>
    <t>CHS</t>
  </si>
  <si>
    <t>WHS</t>
  </si>
  <si>
    <t>EHS</t>
  </si>
  <si>
    <t>NWMS</t>
  </si>
  <si>
    <t>WMS</t>
  </si>
  <si>
    <t>EMS</t>
  </si>
  <si>
    <t>SEMS</t>
  </si>
  <si>
    <t>CMS</t>
  </si>
  <si>
    <t>NMS</t>
  </si>
  <si>
    <t>ARM</t>
  </si>
  <si>
    <t>ARR</t>
  </si>
  <si>
    <t>BAR</t>
  </si>
  <si>
    <t>BRO</t>
  </si>
  <si>
    <t>COL</t>
  </si>
  <si>
    <t>GAR</t>
  </si>
  <si>
    <t>GRA</t>
  </si>
  <si>
    <t>JAM</t>
  </si>
  <si>
    <t>JAN</t>
  </si>
  <si>
    <t>JUR</t>
  </si>
  <si>
    <t>KEE</t>
  </si>
  <si>
    <t>LAR</t>
  </si>
  <si>
    <t>LAW</t>
  </si>
  <si>
    <t>LUS</t>
  </si>
  <si>
    <t>MCC</t>
  </si>
  <si>
    <t>MCN</t>
  </si>
  <si>
    <t>RUS</t>
  </si>
  <si>
    <t>TOW</t>
  </si>
  <si>
    <t>TWI</t>
  </si>
  <si>
    <t>WAL</t>
  </si>
  <si>
    <t>ECEW</t>
  </si>
  <si>
    <t>ECEE</t>
  </si>
  <si>
    <t>Business Office - 2019</t>
  </si>
  <si>
    <t>PLEASE SEE MILEAGE PROCEDURES ON SECOND TAB OF THIS FORM FOR ADDITIONAL INFORMATION</t>
  </si>
  <si>
    <t>FOR</t>
  </si>
  <si>
    <t>FOC</t>
  </si>
  <si>
    <t>Location</t>
  </si>
  <si>
    <t>Description</t>
  </si>
  <si>
    <t>THE LEARNING CENTER</t>
  </si>
  <si>
    <t>CENTRAL HIGH SCHOOL</t>
  </si>
  <si>
    <t>WEST HIGH SCHOOL</t>
  </si>
  <si>
    <t>EAST HIGH SCHOOL</t>
  </si>
  <si>
    <t>NORTHWEST MIDDLE</t>
  </si>
  <si>
    <t>WEST MIDDLE</t>
  </si>
  <si>
    <t>EAST MIDDLE</t>
  </si>
  <si>
    <t>SOUTHEAST MIDDLE</t>
  </si>
  <si>
    <t>CENTRAL MIDDLE</t>
  </si>
  <si>
    <t>NORTH MIDDLE</t>
  </si>
  <si>
    <t>ARMSTRONG ELEM</t>
  </si>
  <si>
    <t>ARROWPOINT ELEM.</t>
  </si>
  <si>
    <t>BARRINGTON ELEM.</t>
  </si>
  <si>
    <t>BROWN ELEM.</t>
  </si>
  <si>
    <t>COLD WATER ELEM.</t>
  </si>
  <si>
    <t>GARRETT ELEM.</t>
  </si>
  <si>
    <t>GRANNEMAN ELEM.</t>
  </si>
  <si>
    <t>JAMESTOWN ELEM.</t>
  </si>
  <si>
    <t>JANA ELEM.</t>
  </si>
  <si>
    <t>JURY ELEM.</t>
  </si>
  <si>
    <t>KEEVEN ELEM.</t>
  </si>
  <si>
    <t>LARIMORE ELEM.</t>
  </si>
  <si>
    <t>LAWSON ELEM.</t>
  </si>
  <si>
    <t>LUSHER ELEM.</t>
  </si>
  <si>
    <t>MCCURDY ELEM.</t>
  </si>
  <si>
    <t>MCNAIR ELEM.</t>
  </si>
  <si>
    <t>RUSSELL ELEM.</t>
  </si>
  <si>
    <t>TOWNSEND ELEM.</t>
  </si>
  <si>
    <t>TWILLMAN ELEM.</t>
  </si>
  <si>
    <t>WALKER ELEM.</t>
  </si>
  <si>
    <t>EARLY CHILDHOOD EAST</t>
  </si>
  <si>
    <t>EARLY CHILDHOOD WEST</t>
  </si>
  <si>
    <t>FAMILY OUTREACH CENTER</t>
  </si>
  <si>
    <t>Hazelwood School District Mileage Report Page 2</t>
  </si>
  <si>
    <t>Hazelwood School District Mileage Report Page 3</t>
  </si>
  <si>
    <t>FROM PAGE 1 OF MILEAGE SHEET</t>
  </si>
  <si>
    <t>TOTAL FROM PAGE PAGE 1 AND 2 OF MILEAGE SHEETS</t>
  </si>
  <si>
    <t>GRAND TOTAL FROM ALL PAGES</t>
  </si>
  <si>
    <t>TOTAL PAGE 1 AND PAGE 2</t>
  </si>
  <si>
    <t>TOTAL PAGE 1, PAGE 2, AND PAGE 3</t>
  </si>
  <si>
    <t xml:space="preserve"> </t>
  </si>
  <si>
    <t>PLEASE SEE MILEAGE PROCEDURES ON MILEAGE PROCEDURES TAB OF THIS FORM FOR ADDITIONAL INFORMATION</t>
  </si>
  <si>
    <t>HOC</t>
  </si>
  <si>
    <t>OPPORTUNITY CENTER</t>
  </si>
  <si>
    <t>Please use this form for travel that occurred AFTER January 01,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</si>
</sst>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[$-409]h:mm\ AM/PM;@"/>
    <numFmt numFmtId="166" formatCode="0.0"/>
    <numFmt numFmtId="167" formatCode="_(&quot;$&quot;* #,##0.00_);_(&quot;$&quot;* \(#,##0.00\);_(&quot;$&quot;* &quot;-&quot;?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22"/>
      <name val="Calibri"/>
      <family val="2"/>
    </font>
    <font>
      <b/>
      <sz val="16"/>
      <color rgb="FFFF0000"/>
      <name val="Calibri"/>
      <family val="2"/>
    </font>
    <font>
      <b/>
      <sz val="24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8"/>
      <name val="Numb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mediumGray">
        <bgColor indexed="9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2" borderId="2" xfId="0" applyFont="1" applyFill="1" applyBorder="1" applyAlignment="1">
      <alignment horizontal="center"/>
    </xf>
    <xf numFmtId="164" fontId="5" fillId="3" borderId="3" xfId="1" applyNumberFormat="1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5" fillId="0" borderId="0" xfId="1" applyNumberFormat="1" applyFont="1" applyFill="1" applyBorder="1" applyAlignment="1">
      <alignment horizontal="left"/>
    </xf>
    <xf numFmtId="0" fontId="7" fillId="4" borderId="2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44" fontId="8" fillId="0" borderId="8" xfId="1" applyFont="1" applyBorder="1" applyAlignment="1">
      <alignment horizontal="left" vertical="top"/>
    </xf>
    <xf numFmtId="0" fontId="7" fillId="5" borderId="14" xfId="0" applyFont="1" applyFill="1" applyBorder="1" applyAlignment="1">
      <alignment horizontal="left" vertical="top"/>
    </xf>
    <xf numFmtId="0" fontId="8" fillId="5" borderId="15" xfId="0" applyFont="1" applyFill="1" applyBorder="1" applyAlignment="1">
      <alignment horizontal="left" vertical="top"/>
    </xf>
    <xf numFmtId="2" fontId="7" fillId="5" borderId="16" xfId="0" applyNumberFormat="1" applyFont="1" applyFill="1" applyBorder="1" applyAlignment="1">
      <alignment horizontal="right" vertical="top"/>
    </xf>
    <xf numFmtId="44" fontId="7" fillId="5" borderId="17" xfId="1" applyFont="1" applyFill="1" applyBorder="1" applyAlignment="1">
      <alignment horizontal="left" vertical="top"/>
    </xf>
    <xf numFmtId="0" fontId="9" fillId="0" borderId="0" xfId="0" applyFont="1" applyAlignment="1">
      <alignment vertical="top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14" fontId="8" fillId="0" borderId="6" xfId="0" applyNumberFormat="1" applyFont="1" applyBorder="1" applyAlignment="1" applyProtection="1">
      <alignment horizontal="left" vertical="top"/>
      <protection locked="0"/>
    </xf>
    <xf numFmtId="165" fontId="8" fillId="0" borderId="7" xfId="0" applyNumberFormat="1" applyFont="1" applyBorder="1" applyAlignment="1" applyProtection="1">
      <alignment horizontal="left" vertical="top"/>
      <protection locked="0"/>
    </xf>
    <xf numFmtId="0" fontId="8" fillId="0" borderId="7" xfId="0" applyFont="1" applyBorder="1" applyAlignment="1" applyProtection="1">
      <alignment horizontal="left" vertical="top"/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165" fontId="8" fillId="0" borderId="9" xfId="0" applyNumberFormat="1" applyFont="1" applyBorder="1" applyAlignment="1" applyProtection="1">
      <alignment horizontal="left" vertical="top"/>
      <protection locked="0"/>
    </xf>
    <xf numFmtId="0" fontId="8" fillId="0" borderId="9" xfId="0" applyFont="1" applyBorder="1" applyAlignment="1" applyProtection="1">
      <alignment horizontal="left" vertical="top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165" fontId="8" fillId="0" borderId="9" xfId="0" applyNumberFormat="1" applyFont="1" applyBorder="1" applyAlignment="1" applyProtection="1">
      <alignment horizontal="left" vertical="top" wrapText="1"/>
      <protection locked="0"/>
    </xf>
    <xf numFmtId="14" fontId="8" fillId="0" borderId="10" xfId="0" applyNumberFormat="1" applyFont="1" applyBorder="1" applyAlignment="1" applyProtection="1">
      <alignment horizontal="left" vertical="top"/>
      <protection locked="0"/>
    </xf>
    <xf numFmtId="14" fontId="8" fillId="0" borderId="9" xfId="0" applyNumberFormat="1" applyFont="1" applyBorder="1" applyAlignment="1" applyProtection="1">
      <alignment horizontal="left" vertical="top"/>
      <protection locked="0"/>
    </xf>
    <xf numFmtId="14" fontId="8" fillId="0" borderId="11" xfId="0" applyNumberFormat="1" applyFont="1" applyBorder="1" applyAlignment="1" applyProtection="1">
      <alignment horizontal="left" vertical="top"/>
      <protection locked="0"/>
    </xf>
    <xf numFmtId="14" fontId="8" fillId="0" borderId="12" xfId="0" applyNumberFormat="1" applyFont="1" applyBorder="1" applyAlignment="1" applyProtection="1">
      <alignment horizontal="left" vertical="top"/>
      <protection locked="0"/>
    </xf>
    <xf numFmtId="165" fontId="8" fillId="0" borderId="13" xfId="0" applyNumberFormat="1" applyFont="1" applyBorder="1" applyAlignment="1" applyProtection="1">
      <alignment horizontal="left" vertical="top" wrapText="1"/>
      <protection locked="0"/>
    </xf>
    <xf numFmtId="0" fontId="8" fillId="0" borderId="13" xfId="0" applyFont="1" applyBorder="1" applyAlignment="1" applyProtection="1">
      <alignment horizontal="left" vertical="top"/>
      <protection locked="0"/>
    </xf>
    <xf numFmtId="0" fontId="8" fillId="0" borderId="13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164" fontId="5" fillId="0" borderId="0" xfId="1" applyNumberFormat="1" applyFont="1" applyFill="1" applyBorder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9" fillId="0" borderId="0" xfId="0" applyFont="1" applyAlignment="1" applyProtection="1">
      <alignment vertical="top"/>
      <protection locked="0"/>
    </xf>
    <xf numFmtId="0" fontId="9" fillId="0" borderId="0" xfId="0" applyFont="1" applyProtection="1">
      <protection locked="0"/>
    </xf>
    <xf numFmtId="43" fontId="0" fillId="0" borderId="0" xfId="0" applyNumberFormat="1" applyProtection="1">
      <protection locked="0"/>
    </xf>
    <xf numFmtId="14" fontId="0" fillId="0" borderId="4" xfId="0" applyNumberForma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4" fillId="0" borderId="0" xfId="0" applyFont="1"/>
    <xf numFmtId="166" fontId="0" fillId="0" borderId="22" xfId="0" applyNumberFormat="1" applyBorder="1"/>
    <xf numFmtId="166" fontId="0" fillId="0" borderId="29" xfId="0" applyNumberFormat="1" applyBorder="1"/>
    <xf numFmtId="0" fontId="0" fillId="0" borderId="18" xfId="0" quotePrefix="1" applyBorder="1" applyAlignment="1">
      <alignment horizontal="center"/>
    </xf>
    <xf numFmtId="0" fontId="0" fillId="0" borderId="22" xfId="0" quotePrefix="1" applyBorder="1" applyAlignment="1">
      <alignment horizontal="center"/>
    </xf>
    <xf numFmtId="43" fontId="8" fillId="0" borderId="9" xfId="2" applyFont="1" applyBorder="1" applyAlignment="1" applyProtection="1">
      <alignment horizontal="right" vertical="top"/>
      <protection locked="0"/>
    </xf>
    <xf numFmtId="0" fontId="0" fillId="0" borderId="0" xfId="0" applyAlignment="1">
      <alignment horizontal="center"/>
    </xf>
    <xf numFmtId="14" fontId="8" fillId="0" borderId="35" xfId="0" applyNumberFormat="1" applyFont="1" applyBorder="1" applyAlignment="1" applyProtection="1">
      <alignment horizontal="left" vertical="top"/>
      <protection locked="0"/>
    </xf>
    <xf numFmtId="0" fontId="15" fillId="0" borderId="0" xfId="0" applyFont="1"/>
    <xf numFmtId="0" fontId="15" fillId="0" borderId="0" xfId="0" applyFont="1" applyAlignment="1">
      <alignment horizontal="center"/>
    </xf>
    <xf numFmtId="166" fontId="15" fillId="0" borderId="18" xfId="0" applyNumberFormat="1" applyFont="1" applyBorder="1" applyAlignment="1">
      <alignment horizontal="center"/>
    </xf>
    <xf numFmtId="166" fontId="15" fillId="0" borderId="19" xfId="0" applyNumberFormat="1" applyFont="1" applyBorder="1" applyAlignment="1">
      <alignment horizontal="center"/>
    </xf>
    <xf numFmtId="166" fontId="15" fillId="0" borderId="5" xfId="0" applyNumberFormat="1" applyFont="1" applyBorder="1" applyAlignment="1">
      <alignment horizontal="center"/>
    </xf>
    <xf numFmtId="166" fontId="15" fillId="0" borderId="20" xfId="0" applyNumberFormat="1" applyFont="1" applyBorder="1" applyAlignment="1">
      <alignment horizontal="center"/>
    </xf>
    <xf numFmtId="166" fontId="15" fillId="0" borderId="21" xfId="0" applyNumberFormat="1" applyFont="1" applyBorder="1" applyAlignment="1">
      <alignment horizontal="center"/>
    </xf>
    <xf numFmtId="166" fontId="15" fillId="0" borderId="22" xfId="0" applyNumberFormat="1" applyFont="1" applyBorder="1"/>
    <xf numFmtId="0" fontId="15" fillId="0" borderId="18" xfId="0" quotePrefix="1" applyFont="1" applyBorder="1" applyAlignment="1">
      <alignment horizontal="center"/>
    </xf>
    <xf numFmtId="166" fontId="15" fillId="6" borderId="23" xfId="0" applyNumberFormat="1" applyFont="1" applyFill="1" applyBorder="1"/>
    <xf numFmtId="166" fontId="15" fillId="7" borderId="24" xfId="0" applyNumberFormat="1" applyFont="1" applyFill="1" applyBorder="1"/>
    <xf numFmtId="166" fontId="15" fillId="7" borderId="25" xfId="0" applyNumberFormat="1" applyFont="1" applyFill="1" applyBorder="1" applyAlignment="1">
      <alignment horizontal="right"/>
    </xf>
    <xf numFmtId="166" fontId="15" fillId="7" borderId="26" xfId="0" applyNumberFormat="1" applyFont="1" applyFill="1" applyBorder="1" applyAlignment="1">
      <alignment horizontal="right"/>
    </xf>
    <xf numFmtId="0" fontId="15" fillId="0" borderId="22" xfId="0" quotePrefix="1" applyFont="1" applyBorder="1" applyAlignment="1">
      <alignment horizontal="center"/>
    </xf>
    <xf numFmtId="166" fontId="15" fillId="7" borderId="6" xfId="0" applyNumberFormat="1" applyFont="1" applyFill="1" applyBorder="1"/>
    <xf numFmtId="166" fontId="15" fillId="6" borderId="9" xfId="0" applyNumberFormat="1" applyFont="1" applyFill="1" applyBorder="1"/>
    <xf numFmtId="166" fontId="15" fillId="7" borderId="9" xfId="0" applyNumberFormat="1" applyFont="1" applyFill="1" applyBorder="1"/>
    <xf numFmtId="166" fontId="15" fillId="7" borderId="27" xfId="0" applyNumberFormat="1" applyFont="1" applyFill="1" applyBorder="1" applyAlignment="1">
      <alignment horizontal="right"/>
    </xf>
    <xf numFmtId="166" fontId="15" fillId="7" borderId="28" xfId="0" applyNumberFormat="1" applyFont="1" applyFill="1" applyBorder="1" applyAlignment="1">
      <alignment horizontal="right"/>
    </xf>
    <xf numFmtId="166" fontId="15" fillId="0" borderId="9" xfId="0" applyNumberFormat="1" applyFont="1" applyBorder="1" applyProtection="1">
      <protection locked="0"/>
    </xf>
    <xf numFmtId="166" fontId="15" fillId="0" borderId="9" xfId="0" applyNumberFormat="1" applyFont="1" applyBorder="1"/>
    <xf numFmtId="166" fontId="15" fillId="7" borderId="27" xfId="0" applyNumberFormat="1" applyFont="1" applyFill="1" applyBorder="1"/>
    <xf numFmtId="166" fontId="15" fillId="0" borderId="29" xfId="0" applyNumberFormat="1" applyFont="1" applyBorder="1"/>
    <xf numFmtId="166" fontId="15" fillId="7" borderId="12" xfId="0" applyNumberFormat="1" applyFont="1" applyFill="1" applyBorder="1"/>
    <xf numFmtId="166" fontId="15" fillId="7" borderId="30" xfId="0" applyNumberFormat="1" applyFont="1" applyFill="1" applyBorder="1"/>
    <xf numFmtId="166" fontId="15" fillId="6" borderId="31" xfId="0" applyNumberFormat="1" applyFont="1" applyFill="1" applyBorder="1"/>
    <xf numFmtId="166" fontId="15" fillId="0" borderId="0" xfId="0" applyNumberFormat="1" applyFont="1"/>
    <xf numFmtId="44" fontId="16" fillId="0" borderId="21" xfId="0" applyNumberFormat="1" applyFont="1" applyBorder="1"/>
    <xf numFmtId="0" fontId="16" fillId="0" borderId="0" xfId="0" applyFont="1" applyProtection="1">
      <protection locked="0"/>
    </xf>
    <xf numFmtId="14" fontId="8" fillId="0" borderId="36" xfId="0" applyNumberFormat="1" applyFont="1" applyBorder="1" applyAlignment="1" applyProtection="1">
      <alignment horizontal="left" vertical="top"/>
      <protection locked="0"/>
    </xf>
    <xf numFmtId="43" fontId="8" fillId="0" borderId="7" xfId="2" applyFont="1" applyBorder="1" applyAlignment="1" applyProtection="1">
      <alignment horizontal="right" vertical="top"/>
      <protection locked="0"/>
    </xf>
    <xf numFmtId="166" fontId="0" fillId="0" borderId="40" xfId="0" applyNumberFormat="1" applyBorder="1"/>
    <xf numFmtId="164" fontId="5" fillId="3" borderId="3" xfId="1" applyNumberFormat="1" applyFont="1" applyFill="1" applyBorder="1" applyAlignment="1" applyProtection="1">
      <alignment horizontal="left"/>
    </xf>
    <xf numFmtId="164" fontId="5" fillId="0" borderId="0" xfId="1" applyNumberFormat="1" applyFont="1" applyFill="1" applyBorder="1" applyAlignment="1" applyProtection="1">
      <alignment horizontal="left"/>
    </xf>
    <xf numFmtId="0" fontId="2" fillId="0" borderId="0" xfId="0" applyFont="1" applyAlignment="1">
      <alignment horizontal="right"/>
    </xf>
    <xf numFmtId="49" fontId="17" fillId="0" borderId="4" xfId="0" applyNumberFormat="1" applyFont="1" applyBorder="1" applyAlignment="1">
      <alignment horizontal="left"/>
    </xf>
    <xf numFmtId="0" fontId="7" fillId="4" borderId="37" xfId="0" applyFont="1" applyFill="1" applyBorder="1" applyAlignment="1">
      <alignment horizontal="center" wrapText="1"/>
    </xf>
    <xf numFmtId="0" fontId="7" fillId="4" borderId="38" xfId="0" applyFont="1" applyFill="1" applyBorder="1" applyAlignment="1">
      <alignment horizontal="center" wrapText="1"/>
    </xf>
    <xf numFmtId="0" fontId="7" fillId="4" borderId="39" xfId="0" applyFont="1" applyFill="1" applyBorder="1" applyAlignment="1">
      <alignment horizontal="center" wrapText="1"/>
    </xf>
    <xf numFmtId="0" fontId="7" fillId="5" borderId="2" xfId="0" applyFont="1" applyFill="1" applyBorder="1" applyAlignment="1">
      <alignment horizontal="center" wrapText="1"/>
    </xf>
    <xf numFmtId="0" fontId="7" fillId="5" borderId="5" xfId="0" applyFont="1" applyFill="1" applyBorder="1" applyAlignment="1">
      <alignment horizontal="center" wrapText="1"/>
    </xf>
    <xf numFmtId="2" fontId="7" fillId="5" borderId="5" xfId="0" applyNumberFormat="1" applyFont="1" applyFill="1" applyBorder="1" applyAlignment="1">
      <alignment horizontal="center" wrapText="1"/>
    </xf>
    <xf numFmtId="44" fontId="8" fillId="0" borderId="8" xfId="1" applyFont="1" applyBorder="1" applyAlignment="1" applyProtection="1">
      <alignment horizontal="left" vertical="top"/>
    </xf>
    <xf numFmtId="44" fontId="7" fillId="5" borderId="17" xfId="1" applyFont="1" applyFill="1" applyBorder="1" applyAlignment="1" applyProtection="1">
      <alignment horizontal="left" vertical="top"/>
    </xf>
    <xf numFmtId="14" fontId="0" fillId="0" borderId="4" xfId="0" applyNumberFormat="1" applyBorder="1"/>
    <xf numFmtId="43" fontId="0" fillId="0" borderId="0" xfId="0" applyNumberFormat="1"/>
    <xf numFmtId="14" fontId="8" fillId="5" borderId="2" xfId="0" applyNumberFormat="1" applyFont="1" applyFill="1" applyBorder="1" applyAlignment="1">
      <alignment horizontal="left" vertical="top"/>
    </xf>
    <xf numFmtId="165" fontId="8" fillId="5" borderId="5" xfId="0" applyNumberFormat="1" applyFont="1" applyFill="1" applyBorder="1" applyAlignment="1">
      <alignment horizontal="left" vertical="top"/>
    </xf>
    <xf numFmtId="0" fontId="8" fillId="5" borderId="5" xfId="0" applyFont="1" applyFill="1" applyBorder="1" applyAlignment="1">
      <alignment horizontal="left" vertical="top"/>
    </xf>
    <xf numFmtId="0" fontId="7" fillId="5" borderId="5" xfId="0" applyFont="1" applyFill="1" applyBorder="1" applyAlignment="1">
      <alignment horizontal="left" vertical="top"/>
    </xf>
    <xf numFmtId="0" fontId="8" fillId="5" borderId="5" xfId="0" applyFont="1" applyFill="1" applyBorder="1" applyAlignment="1">
      <alignment horizontal="left" vertical="top" wrapText="1"/>
    </xf>
    <xf numFmtId="43" fontId="8" fillId="5" borderId="5" xfId="2" applyFont="1" applyFill="1" applyBorder="1" applyAlignment="1" applyProtection="1">
      <alignment horizontal="right" vertical="top"/>
    </xf>
    <xf numFmtId="44" fontId="8" fillId="5" borderId="3" xfId="1" applyFont="1" applyFill="1" applyBorder="1" applyAlignment="1" applyProtection="1">
      <alignment horizontal="left" vertical="top"/>
    </xf>
    <xf numFmtId="167" fontId="7" fillId="5" borderId="3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2" fillId="0" borderId="32" xfId="0" applyFont="1" applyBorder="1" applyAlignment="1">
      <alignment horizontal="left" wrapText="1"/>
    </xf>
    <xf numFmtId="0" fontId="2" fillId="0" borderId="33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34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3" fillId="0" borderId="0" xfId="0" applyFont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numFmt numFmtId="34" formatCode="_(&quot;$&quot;* #,##0.00_);_(&quot;$&quot;* \(#,##0.00\);_(&quot;$&quot;* &quot;-&quot;??_);_(@_)"/>
      <alignment horizontal="left" vertical="top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numFmt numFmtId="2" formatCode="0.00"/>
      <alignment horizontal="righ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numFmt numFmtId="165" formatCode="[$-409]h:mm\ AM/PM;@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numFmt numFmtId="19" formatCode="m/d/yy"/>
      <alignment horizontal="left" vertical="top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alignment horizontal="left" vertical="top" textRotation="0" wrapText="1" indent="0" justifyLastLine="0" shrinkToFit="0" readingOrder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fill>
        <patternFill patternType="solid">
          <fgColor indexed="64"/>
          <bgColor theme="8" tint="0.3999755851924192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numFmt numFmtId="34" formatCode="_(&quot;$&quot;* #,##0.00_);_(&quot;$&quot;* \(#,##0.00\);_(&quot;$&quot;* &quot;-&quot;??_);_(@_)"/>
      <alignment horizontal="left" vertical="top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numFmt numFmtId="2" formatCode="0.00"/>
      <alignment horizontal="righ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numFmt numFmtId="165" formatCode="[$-409]h:mm\ AM/PM;@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numFmt numFmtId="19" formatCode="m/d/yy"/>
      <alignment horizontal="left" vertical="top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alignment horizontal="left" vertical="top" textRotation="0" wrapText="1" indent="0" justifyLastLine="0" shrinkToFit="0" readingOrder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fill>
        <patternFill patternType="solid">
          <fgColor indexed="64"/>
          <bgColor theme="8" tint="0.3999755851924192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numFmt numFmtId="34" formatCode="_(&quot;$&quot;* #,##0.00_);_(&quot;$&quot;* \(#,##0.00\);_(&quot;$&quot;* &quot;-&quot;??_);_(@_)"/>
      <alignment horizontal="left" vertical="top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numFmt numFmtId="2" formatCode="0.00"/>
      <alignment horizontal="righ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numFmt numFmtId="165" formatCode="[$-409]h:mm\ AM/PM;@"/>
      <alignment horizontal="left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numFmt numFmtId="19" formatCode="m/d/yy"/>
      <alignment horizontal="left" vertical="top" textRotation="0" wrapText="0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alignment horizontal="left" vertical="top" textRotation="0" wrapText="1" indent="0" justifyLastLine="0" shrinkToFit="0" readingOrder="0"/>
    </dxf>
    <dxf>
      <border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"/>
        <scheme val="none"/>
      </font>
      <fill>
        <patternFill patternType="solid">
          <fgColor indexed="64"/>
          <bgColor theme="8" tint="0.3999755851924192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430136</xdr:colOff>
      <xdr:row>3</xdr:row>
      <xdr:rowOff>225138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798272" cy="11256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430136</xdr:colOff>
      <xdr:row>3</xdr:row>
      <xdr:rowOff>225138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1801736" cy="11395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0</xdr:col>
      <xdr:colOff>1251090</xdr:colOff>
      <xdr:row>4</xdr:row>
      <xdr:rowOff>259774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"/>
          <a:ext cx="1251090" cy="15759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437409</xdr:colOff>
      <xdr:row>40</xdr:row>
      <xdr:rowOff>84762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23809" cy="7704762"/>
        </a:xfrm>
        <a:prstGeom prst="rect">
          <a:avLst/>
        </a:prstGeom>
      </xdr:spPr>
    </xdr:pic>
    <xdr:clientData/>
  </xdr:twoCellAnchor>
  <xdr:twoCellAnchor>
    <xdr:from>
      <xdr:col>2</xdr:col>
      <xdr:colOff>441960</xdr:colOff>
      <xdr:row>8</xdr:row>
      <xdr:rowOff>129540</xdr:rowOff>
    </xdr:from>
    <xdr:to>
      <xdr:col>4</xdr:col>
      <xdr:colOff>243840</xdr:colOff>
      <xdr:row>9</xdr:row>
      <xdr:rowOff>53340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661160" y="1592580"/>
          <a:ext cx="1021080" cy="10668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426720</xdr:colOff>
      <xdr:row>8</xdr:row>
      <xdr:rowOff>114300</xdr:rowOff>
    </xdr:from>
    <xdr:to>
      <xdr:col>4</xdr:col>
      <xdr:colOff>251460</xdr:colOff>
      <xdr:row>9</xdr:row>
      <xdr:rowOff>53340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645920" y="1577340"/>
          <a:ext cx="1043940" cy="1219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700"/>
            <a:t>January 1, 2023 is 65.5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" displayName="Table1" ref="A11:H58" totalsRowShown="0" headerRowDxfId="32" dataDxfId="30" headerRowBorderDxfId="31">
  <tableColumns count="8">
    <tableColumn id="1" xr3:uid="{00000000-0010-0000-0000-000001000000}" name="Date" dataDxfId="29"/>
    <tableColumn id="2" xr3:uid="{00000000-0010-0000-0000-000002000000}" name="Time" dataDxfId="28"/>
    <tableColumn id="3" xr3:uid="{00000000-0010-0000-0000-000003000000}" name="Drive Classification (Business/Personal)" dataDxfId="27"/>
    <tableColumn id="4" xr3:uid="{00000000-0010-0000-0000-000004000000}" name="Purpose" dataDxfId="26"/>
    <tableColumn id="5" xr3:uid="{00000000-0010-0000-0000-000005000000}" name="Start Location" dataDxfId="25"/>
    <tableColumn id="6" xr3:uid="{00000000-0010-0000-0000-000006000000}" name="End Location" dataDxfId="24"/>
    <tableColumn id="7" xr3:uid="{00000000-0010-0000-0000-000007000000}" name="Total Miles" dataDxfId="23"/>
    <tableColumn id="8" xr3:uid="{00000000-0010-0000-0000-000008000000}" name="Total Reimbursement" dataDxfId="22" dataCellStyle="Currency">
      <calculatedColumnFormula>+Table1[[#This Row],[Total Miles]]*$H$3</calculatedColumnFormula>
    </tableColumn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11:H58" totalsRowShown="0" headerRowDxfId="21" dataDxfId="19" headerRowBorderDxfId="20">
  <tableColumns count="8">
    <tableColumn id="1" xr3:uid="{00000000-0010-0000-0100-000001000000}" name="Date" dataDxfId="18"/>
    <tableColumn id="2" xr3:uid="{00000000-0010-0000-0100-000002000000}" name="Time" dataDxfId="17"/>
    <tableColumn id="3" xr3:uid="{00000000-0010-0000-0100-000003000000}" name="Drive Classification (Business/Personal)" dataDxfId="16"/>
    <tableColumn id="4" xr3:uid="{00000000-0010-0000-0100-000004000000}" name="Purpose" dataDxfId="15"/>
    <tableColumn id="5" xr3:uid="{00000000-0010-0000-0100-000005000000}" name="Start Location" dataDxfId="14"/>
    <tableColumn id="6" xr3:uid="{00000000-0010-0000-0100-000006000000}" name="End Location" dataDxfId="13"/>
    <tableColumn id="7" xr3:uid="{00000000-0010-0000-0100-000007000000}" name="Total Miles" dataDxfId="12"/>
    <tableColumn id="8" xr3:uid="{00000000-0010-0000-0100-000008000000}" name="Total Reimbursement" dataDxfId="11" dataCellStyle="Currency">
      <calculatedColumnFormula>+Table14[[#This Row],[Total Miles]]*$H$3</calculatedColumnFormula>
    </tableColumn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146" displayName="Table146" ref="A11:H57" totalsRowShown="0" headerRowDxfId="10" dataDxfId="8" headerRowBorderDxfId="9">
  <tableColumns count="8">
    <tableColumn id="1" xr3:uid="{00000000-0010-0000-0200-000001000000}" name="Date" dataDxfId="7"/>
    <tableColumn id="2" xr3:uid="{00000000-0010-0000-0200-000002000000}" name="Time" dataDxfId="6"/>
    <tableColumn id="3" xr3:uid="{00000000-0010-0000-0200-000003000000}" name="Drive Classification (Business/Personal)" dataDxfId="5"/>
    <tableColumn id="4" xr3:uid="{00000000-0010-0000-0200-000004000000}" name="Purpose" dataDxfId="4"/>
    <tableColumn id="5" xr3:uid="{00000000-0010-0000-0200-000005000000}" name="Start Location" dataDxfId="3"/>
    <tableColumn id="6" xr3:uid="{00000000-0010-0000-0200-000006000000}" name="End Location" dataDxfId="2"/>
    <tableColumn id="7" xr3:uid="{00000000-0010-0000-0200-000007000000}" name="Total Miles" dataDxfId="1"/>
    <tableColumn id="8" xr3:uid="{00000000-0010-0000-0200-000008000000}" name="Total Reimbursement" dataDxfId="0" dataCellStyle="Currency">
      <calculatedColumnFormula>+Table146[[#This Row],[Total Miles]]*$H$3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1"/>
  <sheetViews>
    <sheetView tabSelected="1" zoomScale="55" zoomScaleNormal="55" workbookViewId="0">
      <selection activeCell="D12" sqref="D12"/>
    </sheetView>
  </sheetViews>
  <sheetFormatPr baseColWidth="10" defaultColWidth="8.83203125" defaultRowHeight="15"/>
  <cols>
    <col min="1" max="1" width="20.5" customWidth="1"/>
    <col min="2" max="2" width="17.1640625" hidden="1" customWidth="1"/>
    <col min="3" max="3" width="30.6640625" hidden="1" customWidth="1"/>
    <col min="4" max="4" width="72.83203125" customWidth="1"/>
    <col min="5" max="5" width="20.6640625" customWidth="1"/>
    <col min="6" max="6" width="21.6640625" customWidth="1"/>
    <col min="7" max="7" width="19.5" bestFit="1" customWidth="1"/>
    <col min="8" max="8" width="27.5" customWidth="1"/>
    <col min="12" max="12" width="9.6640625" bestFit="1" customWidth="1"/>
    <col min="13" max="13" width="31.83203125" bestFit="1" customWidth="1"/>
  </cols>
  <sheetData>
    <row r="1" spans="1:13" ht="21">
      <c r="A1" s="1"/>
      <c r="B1" s="1"/>
      <c r="C1" s="1"/>
      <c r="D1" s="1"/>
      <c r="E1" s="1"/>
      <c r="F1" s="1"/>
      <c r="G1" s="1"/>
      <c r="H1" s="1"/>
    </row>
    <row r="2" spans="1:13" ht="22" thickBot="1">
      <c r="A2" s="1"/>
      <c r="B2" s="1"/>
      <c r="C2" s="1"/>
      <c r="D2" s="1"/>
      <c r="E2" s="1"/>
      <c r="F2" s="1"/>
      <c r="G2" s="1"/>
      <c r="H2" s="1"/>
    </row>
    <row r="3" spans="1:13" ht="30" thickBot="1">
      <c r="A3" s="2"/>
      <c r="B3" s="1"/>
      <c r="C3" s="3"/>
      <c r="D3" s="112" t="s">
        <v>0</v>
      </c>
      <c r="E3" s="112"/>
      <c r="F3" s="113"/>
      <c r="G3" s="4" t="s">
        <v>1</v>
      </c>
      <c r="H3" s="5">
        <v>0.7</v>
      </c>
    </row>
    <row r="4" spans="1:13" ht="32" thickBot="1">
      <c r="A4" s="2"/>
      <c r="B4" s="1"/>
      <c r="C4" s="3"/>
      <c r="D4" s="6"/>
      <c r="E4" s="3"/>
      <c r="F4" s="3"/>
      <c r="G4" s="7"/>
      <c r="H4" s="8"/>
    </row>
    <row r="5" spans="1:13" ht="60" customHeight="1">
      <c r="A5" s="2"/>
      <c r="B5" s="1"/>
      <c r="C5" s="3"/>
      <c r="D5" s="111" t="s">
        <v>106</v>
      </c>
      <c r="E5" s="3"/>
      <c r="F5" s="3"/>
      <c r="G5" s="116" t="s">
        <v>103</v>
      </c>
      <c r="H5" s="117"/>
    </row>
    <row r="6" spans="1:13" ht="22" thickBot="1">
      <c r="A6" s="37" t="s">
        <v>17</v>
      </c>
      <c r="B6" s="38"/>
      <c r="C6" s="39"/>
      <c r="D6" s="40" t="s">
        <v>102</v>
      </c>
      <c r="E6" s="39"/>
      <c r="F6" s="39"/>
      <c r="G6" s="118"/>
      <c r="H6" s="119"/>
    </row>
    <row r="7" spans="1:13" ht="21">
      <c r="A7" s="37" t="s">
        <v>19</v>
      </c>
      <c r="B7" s="43"/>
      <c r="C7" s="39"/>
      <c r="D7" s="40" t="s">
        <v>102</v>
      </c>
      <c r="E7" s="39"/>
      <c r="F7" s="39"/>
      <c r="G7" s="41"/>
      <c r="H7" s="42"/>
    </row>
    <row r="8" spans="1:13" ht="21">
      <c r="A8" s="37" t="s">
        <v>18</v>
      </c>
      <c r="B8" s="38"/>
      <c r="C8" s="43"/>
      <c r="D8" s="40" t="s">
        <v>102</v>
      </c>
      <c r="E8" s="39"/>
      <c r="F8" s="37" t="s">
        <v>20</v>
      </c>
      <c r="G8" s="114" t="s">
        <v>102</v>
      </c>
      <c r="H8" s="114"/>
    </row>
    <row r="9" spans="1:13" ht="22" thickBot="1">
      <c r="A9" s="37"/>
      <c r="B9" s="38"/>
      <c r="C9" s="43"/>
      <c r="D9" s="48"/>
      <c r="E9" s="39"/>
      <c r="F9" s="37"/>
      <c r="G9" s="41"/>
      <c r="H9" s="41"/>
    </row>
    <row r="10" spans="1:13" ht="23" thickBot="1">
      <c r="A10" s="9" t="s">
        <v>2</v>
      </c>
      <c r="B10" s="10"/>
      <c r="C10" s="10"/>
      <c r="D10" s="10" t="s">
        <v>11</v>
      </c>
      <c r="E10" s="10" t="s">
        <v>5</v>
      </c>
      <c r="F10" s="10" t="s">
        <v>6</v>
      </c>
      <c r="G10" s="10" t="s">
        <v>7</v>
      </c>
      <c r="H10" s="11" t="s">
        <v>16</v>
      </c>
      <c r="L10" s="55" t="s">
        <v>60</v>
      </c>
      <c r="M10" s="55" t="s">
        <v>61</v>
      </c>
    </row>
    <row r="11" spans="1:13" ht="45" hidden="1" thickBot="1">
      <c r="A11" s="9" t="s">
        <v>2</v>
      </c>
      <c r="B11" s="10" t="s">
        <v>3</v>
      </c>
      <c r="C11" s="10" t="s">
        <v>4</v>
      </c>
      <c r="D11" s="10" t="s">
        <v>11</v>
      </c>
      <c r="E11" s="10" t="s">
        <v>5</v>
      </c>
      <c r="F11" s="10" t="s">
        <v>6</v>
      </c>
      <c r="G11" s="10" t="s">
        <v>7</v>
      </c>
      <c r="H11" s="11" t="s">
        <v>16</v>
      </c>
    </row>
    <row r="12" spans="1:13" ht="21">
      <c r="A12" s="22"/>
      <c r="B12" s="23"/>
      <c r="C12" s="24"/>
      <c r="D12" s="24"/>
      <c r="E12" s="25"/>
      <c r="F12" s="25"/>
      <c r="G12" s="54" t="str">
        <f>IF(ISERROR(INDEX('Mileage Chart'!$A$3:$AI$37,VLOOKUP(E12,'Mileage Chart'!$AK$3:$AL$36,2,FALSE),VLOOKUP(F12,'Mileage Chart'!$AK$3:$AL$36,2,FALSE))),"",INDEX('Mileage Chart'!$A$3:$AI$37,VLOOKUP(E12,'Mileage Chart'!$AK$3:$AL$36,2,FALSE),VLOOKUP(F12,'Mileage Chart'!$AK$3:$AL$36,2,FALSE)))</f>
        <v/>
      </c>
      <c r="H12" s="12">
        <f>+IFERROR(Table1[[#This Row],[Total Miles]]*$H$3,0)</f>
        <v>0</v>
      </c>
      <c r="L12" s="50" t="s">
        <v>24</v>
      </c>
      <c r="M12" s="52" t="s">
        <v>62</v>
      </c>
    </row>
    <row r="13" spans="1:13" ht="21">
      <c r="A13" s="22"/>
      <c r="B13" s="26"/>
      <c r="C13" s="27"/>
      <c r="D13" s="28"/>
      <c r="E13" s="28"/>
      <c r="F13" s="28"/>
      <c r="G13" s="54" t="str">
        <f>IF(ISERROR(INDEX('Mileage Chart'!$A$3:$AI$37,VLOOKUP(E13,'Mileage Chart'!$AK$3:$AL$36,2,FALSE),VLOOKUP(F13,'Mileage Chart'!$AK$3:$AL$36,2,FALSE))),"",INDEX('Mileage Chart'!$A$3:$AI$37,VLOOKUP(E13,'Mileage Chart'!$AK$3:$AL$36,2,FALSE),VLOOKUP(F13,'Mileage Chart'!$AK$3:$AL$36,2,FALSE)))</f>
        <v/>
      </c>
      <c r="H13" s="12">
        <f>+IFERROR(Table1[[#This Row],[Total Miles]]*$H$3,0)</f>
        <v>0</v>
      </c>
      <c r="L13" s="50" t="s">
        <v>25</v>
      </c>
      <c r="M13" s="53" t="s">
        <v>63</v>
      </c>
    </row>
    <row r="14" spans="1:13" ht="21">
      <c r="A14" s="22"/>
      <c r="B14" s="26"/>
      <c r="C14" s="27"/>
      <c r="D14" s="28"/>
      <c r="E14" s="28"/>
      <c r="F14" s="28"/>
      <c r="G14" s="54" t="str">
        <f>IF(ISERROR(INDEX('Mileage Chart'!$A$3:$AI$37,VLOOKUP(E14,'Mileage Chart'!$AK$3:$AL$36,2,FALSE),VLOOKUP(F14,'Mileage Chart'!$AK$3:$AL$36,2,FALSE))),"",INDEX('Mileage Chart'!$A$3:$AI$37,VLOOKUP(E14,'Mileage Chart'!$AK$3:$AL$36,2,FALSE),VLOOKUP(F14,'Mileage Chart'!$AK$3:$AL$36,2,FALSE)))</f>
        <v/>
      </c>
      <c r="H14" s="12">
        <f>+IFERROR(Table1[[#This Row],[Total Miles]]*$H$3,0)</f>
        <v>0</v>
      </c>
      <c r="L14" s="50" t="s">
        <v>26</v>
      </c>
      <c r="M14" s="53" t="s">
        <v>64</v>
      </c>
    </row>
    <row r="15" spans="1:13" ht="21">
      <c r="A15" s="22"/>
      <c r="B15" s="26"/>
      <c r="C15" s="27"/>
      <c r="D15" s="28"/>
      <c r="E15" s="28"/>
      <c r="F15" s="28"/>
      <c r="G15" s="54" t="str">
        <f>IF(ISERROR(INDEX('Mileage Chart'!$A$3:$AI$37,VLOOKUP(E15,'Mileage Chart'!$AK$3:$AL$36,2,FALSE),VLOOKUP(F15,'Mileage Chart'!$AK$3:$AL$36,2,FALSE))),"",INDEX('Mileage Chart'!$A$3:$AI$37,VLOOKUP(E15,'Mileage Chart'!$AK$3:$AL$36,2,FALSE),VLOOKUP(F15,'Mileage Chart'!$AK$3:$AL$36,2,FALSE)))</f>
        <v/>
      </c>
      <c r="H15" s="12">
        <f>+IFERROR(Table1[[#This Row],[Total Miles]]*$H$3,0)</f>
        <v>0</v>
      </c>
      <c r="L15" s="50" t="s">
        <v>27</v>
      </c>
      <c r="M15" s="53" t="s">
        <v>65</v>
      </c>
    </row>
    <row r="16" spans="1:13" ht="21">
      <c r="A16" s="22"/>
      <c r="B16" s="26"/>
      <c r="C16" s="27"/>
      <c r="D16" s="28"/>
      <c r="E16" s="28"/>
      <c r="F16" s="28"/>
      <c r="G16" s="54" t="str">
        <f>IF(ISERROR(INDEX('Mileage Chart'!$A$3:$AI$37,VLOOKUP(E16,'Mileage Chart'!$AK$3:$AL$36,2,FALSE),VLOOKUP(F16,'Mileage Chart'!$AK$3:$AL$36,2,FALSE))),"",INDEX('Mileage Chart'!$A$3:$AI$37,VLOOKUP(E16,'Mileage Chart'!$AK$3:$AL$36,2,FALSE),VLOOKUP(F16,'Mileage Chart'!$AK$3:$AL$36,2,FALSE)))</f>
        <v/>
      </c>
      <c r="H16" s="12">
        <f>+IFERROR(Table1[[#This Row],[Total Miles]]*$H$3,0)</f>
        <v>0</v>
      </c>
      <c r="L16" s="50" t="s">
        <v>104</v>
      </c>
      <c r="M16" s="53" t="s">
        <v>105</v>
      </c>
    </row>
    <row r="17" spans="1:13" ht="21">
      <c r="A17" s="22"/>
      <c r="B17" s="26"/>
      <c r="C17" s="27"/>
      <c r="D17" s="28"/>
      <c r="E17" s="28"/>
      <c r="F17" s="28"/>
      <c r="G17" s="54" t="str">
        <f>IF(ISERROR(INDEX('Mileage Chart'!$A$3:$AI$37,VLOOKUP(E17,'Mileage Chart'!$AK$3:$AL$36,2,FALSE),VLOOKUP(F17,'Mileage Chart'!$AK$3:$AL$36,2,FALSE))),"",INDEX('Mileage Chart'!$A$3:$AI$37,VLOOKUP(E17,'Mileage Chart'!$AK$3:$AL$36,2,FALSE),VLOOKUP(F17,'Mileage Chart'!$AK$3:$AL$36,2,FALSE)))</f>
        <v/>
      </c>
      <c r="H17" s="12">
        <f>+IFERROR(Table1[[#This Row],[Total Miles]]*$H$3,0)</f>
        <v>0</v>
      </c>
      <c r="L17" s="50" t="s">
        <v>28</v>
      </c>
      <c r="M17" s="53" t="s">
        <v>66</v>
      </c>
    </row>
    <row r="18" spans="1:13" ht="21">
      <c r="A18" s="22"/>
      <c r="B18" s="26"/>
      <c r="C18" s="27"/>
      <c r="D18" s="28"/>
      <c r="E18" s="28"/>
      <c r="F18" s="28"/>
      <c r="G18" s="54" t="str">
        <f>IF(ISERROR(INDEX('Mileage Chart'!$A$3:$AI$37,VLOOKUP(E18,'Mileage Chart'!$AK$3:$AL$36,2,FALSE),VLOOKUP(F18,'Mileage Chart'!$AK$3:$AL$36,2,FALSE))),"",INDEX('Mileage Chart'!$A$3:$AI$37,VLOOKUP(E18,'Mileage Chart'!$AK$3:$AL$36,2,FALSE),VLOOKUP(F18,'Mileage Chart'!$AK$3:$AL$36,2,FALSE)))</f>
        <v/>
      </c>
      <c r="H18" s="12">
        <f>+IFERROR(Table1[[#This Row],[Total Miles]]*$H$3,0)</f>
        <v>0</v>
      </c>
      <c r="L18" s="50" t="s">
        <v>29</v>
      </c>
      <c r="M18" s="53" t="s">
        <v>67</v>
      </c>
    </row>
    <row r="19" spans="1:13" ht="21">
      <c r="A19" s="22"/>
      <c r="B19" s="26"/>
      <c r="C19" s="27"/>
      <c r="D19" s="28"/>
      <c r="E19" s="28"/>
      <c r="F19" s="28"/>
      <c r="G19" s="54" t="str">
        <f>IF(ISERROR(INDEX('Mileage Chart'!$A$3:$AI$37,VLOOKUP(E19,'Mileage Chart'!$AK$3:$AL$36,2,FALSE),VLOOKUP(F19,'Mileage Chart'!$AK$3:$AL$36,2,FALSE))),"",INDEX('Mileage Chart'!$A$3:$AI$37,VLOOKUP(E19,'Mileage Chart'!$AK$3:$AL$36,2,FALSE),VLOOKUP(F19,'Mileage Chart'!$AK$3:$AL$36,2,FALSE)))</f>
        <v/>
      </c>
      <c r="H19" s="12">
        <f>+IFERROR(Table1[[#This Row],[Total Miles]]*$H$3,0)</f>
        <v>0</v>
      </c>
      <c r="L19" s="50" t="s">
        <v>30</v>
      </c>
      <c r="M19" s="53" t="s">
        <v>68</v>
      </c>
    </row>
    <row r="20" spans="1:13" ht="21">
      <c r="A20" s="22"/>
      <c r="B20" s="26"/>
      <c r="C20" s="27"/>
      <c r="D20" s="28"/>
      <c r="E20" s="28"/>
      <c r="F20" s="28"/>
      <c r="G20" s="54" t="str">
        <f>IF(ISERROR(INDEX('Mileage Chart'!$A$3:$AI$37,VLOOKUP(E20,'Mileage Chart'!$AK$3:$AL$36,2,FALSE),VLOOKUP(F20,'Mileage Chart'!$AK$3:$AL$36,2,FALSE))),"",INDEX('Mileage Chart'!$A$3:$AI$37,VLOOKUP(E20,'Mileage Chart'!$AK$3:$AL$36,2,FALSE),VLOOKUP(F20,'Mileage Chart'!$AK$3:$AL$36,2,FALSE)))</f>
        <v/>
      </c>
      <c r="H20" s="12">
        <f>+IFERROR(Table1[[#This Row],[Total Miles]]*$H$3,0)</f>
        <v>0</v>
      </c>
      <c r="L20" s="50" t="s">
        <v>31</v>
      </c>
      <c r="M20" s="53" t="s">
        <v>69</v>
      </c>
    </row>
    <row r="21" spans="1:13" ht="21">
      <c r="A21" s="22"/>
      <c r="B21" s="26"/>
      <c r="C21" s="27"/>
      <c r="D21" s="28"/>
      <c r="E21" s="28"/>
      <c r="F21" s="28"/>
      <c r="G21" s="54" t="str">
        <f>IF(ISERROR(INDEX('Mileage Chart'!$A$3:$AI$37,VLOOKUP(E21,'Mileage Chart'!$AK$3:$AL$36,2,FALSE),VLOOKUP(F21,'Mileage Chart'!$AK$3:$AL$36,2,FALSE))),"",INDEX('Mileage Chart'!$A$3:$AI$37,VLOOKUP(E21,'Mileage Chart'!$AK$3:$AL$36,2,FALSE),VLOOKUP(F21,'Mileage Chart'!$AK$3:$AL$36,2,FALSE)))</f>
        <v/>
      </c>
      <c r="H21" s="12">
        <f>+IFERROR(Table1[[#This Row],[Total Miles]]*$H$3,0)</f>
        <v>0</v>
      </c>
      <c r="L21" s="50" t="s">
        <v>32</v>
      </c>
      <c r="M21" s="53" t="s">
        <v>70</v>
      </c>
    </row>
    <row r="22" spans="1:13" ht="21">
      <c r="A22" s="22"/>
      <c r="B22" s="26"/>
      <c r="C22" s="27"/>
      <c r="D22" s="28"/>
      <c r="E22" s="28"/>
      <c r="F22" s="28"/>
      <c r="G22" s="54" t="str">
        <f>IF(ISERROR(INDEX('Mileage Chart'!$A$3:$AI$37,VLOOKUP(E22,'Mileage Chart'!$AK$3:$AL$36,2,FALSE),VLOOKUP(F22,'Mileage Chart'!$AK$3:$AL$36,2,FALSE))),"",INDEX('Mileage Chart'!$A$3:$AI$37,VLOOKUP(E22,'Mileage Chart'!$AK$3:$AL$36,2,FALSE),VLOOKUP(F22,'Mileage Chart'!$AK$3:$AL$36,2,FALSE)))</f>
        <v/>
      </c>
      <c r="H22" s="12">
        <f>+IFERROR(Table1[[#This Row],[Total Miles]]*$H$3,0)</f>
        <v>0</v>
      </c>
      <c r="L22" s="50" t="s">
        <v>33</v>
      </c>
      <c r="M22" s="53" t="s">
        <v>71</v>
      </c>
    </row>
    <row r="23" spans="1:13" ht="21">
      <c r="A23" s="22"/>
      <c r="B23" s="26"/>
      <c r="C23" s="27"/>
      <c r="D23" s="28"/>
      <c r="E23" s="28"/>
      <c r="F23" s="28"/>
      <c r="G23" s="54" t="str">
        <f>IF(ISERROR(INDEX('Mileage Chart'!$A$3:$AI$37,VLOOKUP(E23,'Mileage Chart'!$AK$3:$AL$36,2,FALSE),VLOOKUP(F23,'Mileage Chart'!$AK$3:$AL$36,2,FALSE))),"",INDEX('Mileage Chart'!$A$3:$AI$37,VLOOKUP(E23,'Mileage Chart'!$AK$3:$AL$36,2,FALSE),VLOOKUP(F23,'Mileage Chart'!$AK$3:$AL$36,2,FALSE)))</f>
        <v/>
      </c>
      <c r="H23" s="12">
        <f>+IFERROR(Table1[[#This Row],[Total Miles]]*$H$3,0)</f>
        <v>0</v>
      </c>
      <c r="L23" s="50" t="s">
        <v>34</v>
      </c>
      <c r="M23" s="53" t="s">
        <v>72</v>
      </c>
    </row>
    <row r="24" spans="1:13" ht="21">
      <c r="A24" s="22"/>
      <c r="B24" s="26"/>
      <c r="C24" s="27"/>
      <c r="D24" s="28"/>
      <c r="E24" s="28"/>
      <c r="F24" s="28"/>
      <c r="G24" s="54" t="str">
        <f>IF(ISERROR(INDEX('Mileage Chart'!$A$3:$AI$37,VLOOKUP(E24,'Mileage Chart'!$AK$3:$AL$36,2,FALSE),VLOOKUP(F24,'Mileage Chart'!$AK$3:$AL$36,2,FALSE))),"",INDEX('Mileage Chart'!$A$3:$AI$37,VLOOKUP(E24,'Mileage Chart'!$AK$3:$AL$36,2,FALSE),VLOOKUP(F24,'Mileage Chart'!$AK$3:$AL$36,2,FALSE)))</f>
        <v/>
      </c>
      <c r="H24" s="12">
        <f>+IFERROR(Table1[[#This Row],[Total Miles]]*$H$3,0)</f>
        <v>0</v>
      </c>
      <c r="L24" s="50" t="s">
        <v>35</v>
      </c>
      <c r="M24" s="53" t="s">
        <v>73</v>
      </c>
    </row>
    <row r="25" spans="1:13" ht="21">
      <c r="A25" s="22"/>
      <c r="B25" s="26"/>
      <c r="C25" s="27"/>
      <c r="D25" s="28"/>
      <c r="E25" s="28"/>
      <c r="F25" s="28"/>
      <c r="G25" s="54" t="str">
        <f>IF(ISERROR(INDEX('Mileage Chart'!$A$3:$AI$37,VLOOKUP(E25,'Mileage Chart'!$AK$3:$AL$36,2,FALSE),VLOOKUP(F25,'Mileage Chart'!$AK$3:$AL$36,2,FALSE))),"",INDEX('Mileage Chart'!$A$3:$AI$37,VLOOKUP(E25,'Mileage Chart'!$AK$3:$AL$36,2,FALSE),VLOOKUP(F25,'Mileage Chart'!$AK$3:$AL$36,2,FALSE)))</f>
        <v/>
      </c>
      <c r="H25" s="12">
        <f>+IFERROR(Table1[[#This Row],[Total Miles]]*$H$3,0)</f>
        <v>0</v>
      </c>
      <c r="L25" s="50" t="s">
        <v>36</v>
      </c>
      <c r="M25" s="53" t="s">
        <v>74</v>
      </c>
    </row>
    <row r="26" spans="1:13" ht="21">
      <c r="A26" s="22"/>
      <c r="B26" s="26"/>
      <c r="C26" s="27"/>
      <c r="D26" s="28"/>
      <c r="E26" s="28"/>
      <c r="F26" s="28"/>
      <c r="G26" s="54" t="str">
        <f>IF(ISERROR(INDEX('Mileage Chart'!$A$3:$AI$37,VLOOKUP(E26,'Mileage Chart'!$AK$3:$AL$36,2,FALSE),VLOOKUP(F26,'Mileage Chart'!$AK$3:$AL$36,2,FALSE))),"",INDEX('Mileage Chart'!$A$3:$AI$37,VLOOKUP(E26,'Mileage Chart'!$AK$3:$AL$36,2,FALSE),VLOOKUP(F26,'Mileage Chart'!$AK$3:$AL$36,2,FALSE)))</f>
        <v/>
      </c>
      <c r="H26" s="12">
        <f>+IFERROR(Table1[[#This Row],[Total Miles]]*$H$3,0)</f>
        <v>0</v>
      </c>
      <c r="L26" s="50" t="s">
        <v>37</v>
      </c>
      <c r="M26" s="53" t="s">
        <v>75</v>
      </c>
    </row>
    <row r="27" spans="1:13" ht="21">
      <c r="A27" s="22"/>
      <c r="B27" s="26"/>
      <c r="C27" s="27"/>
      <c r="D27" s="28"/>
      <c r="E27" s="28"/>
      <c r="F27" s="28"/>
      <c r="G27" s="54" t="str">
        <f>IF(ISERROR(INDEX('Mileage Chart'!$A$3:$AI$37,VLOOKUP(E27,'Mileage Chart'!$AK$3:$AL$36,2,FALSE),VLOOKUP(F27,'Mileage Chart'!$AK$3:$AL$36,2,FALSE))),"",INDEX('Mileage Chart'!$A$3:$AI$37,VLOOKUP(E27,'Mileage Chart'!$AK$3:$AL$36,2,FALSE),VLOOKUP(F27,'Mileage Chart'!$AK$3:$AL$36,2,FALSE)))</f>
        <v/>
      </c>
      <c r="H27" s="12">
        <f>+IFERROR(Table1[[#This Row],[Total Miles]]*$H$3,0)</f>
        <v>0</v>
      </c>
      <c r="L27" s="50" t="s">
        <v>38</v>
      </c>
      <c r="M27" s="53" t="s">
        <v>76</v>
      </c>
    </row>
    <row r="28" spans="1:13" ht="21">
      <c r="A28" s="22"/>
      <c r="B28" s="26"/>
      <c r="C28" s="27"/>
      <c r="D28" s="28"/>
      <c r="E28" s="28"/>
      <c r="F28" s="28"/>
      <c r="G28" s="54" t="str">
        <f>IF(ISERROR(INDEX('Mileage Chart'!$A$3:$AI$37,VLOOKUP(E28,'Mileage Chart'!$AK$3:$AL$36,2,FALSE),VLOOKUP(F28,'Mileage Chart'!$AK$3:$AL$36,2,FALSE))),"",INDEX('Mileage Chart'!$A$3:$AI$37,VLOOKUP(E28,'Mileage Chart'!$AK$3:$AL$36,2,FALSE),VLOOKUP(F28,'Mileage Chart'!$AK$3:$AL$36,2,FALSE)))</f>
        <v/>
      </c>
      <c r="H28" s="12">
        <f>+IFERROR(Table1[[#This Row],[Total Miles]]*$H$3,0)</f>
        <v>0</v>
      </c>
      <c r="L28" s="50" t="s">
        <v>39</v>
      </c>
      <c r="M28" s="53" t="s">
        <v>77</v>
      </c>
    </row>
    <row r="29" spans="1:13" ht="21">
      <c r="A29" s="22"/>
      <c r="B29" s="26"/>
      <c r="C29" s="27"/>
      <c r="D29" s="28"/>
      <c r="E29" s="28"/>
      <c r="F29" s="28"/>
      <c r="G29" s="54" t="str">
        <f>IF(ISERROR(INDEX('Mileage Chart'!$A$3:$AI$37,VLOOKUP(E29,'Mileage Chart'!$AK$3:$AL$36,2,FALSE),VLOOKUP(F29,'Mileage Chart'!$AK$3:$AL$36,2,FALSE))),"",INDEX('Mileage Chart'!$A$3:$AI$37,VLOOKUP(E29,'Mileage Chart'!$AK$3:$AL$36,2,FALSE),VLOOKUP(F29,'Mileage Chart'!$AK$3:$AL$36,2,FALSE)))</f>
        <v/>
      </c>
      <c r="H29" s="12">
        <f>+IFERROR(Table1[[#This Row],[Total Miles]]*$H$3,0)</f>
        <v>0</v>
      </c>
      <c r="L29" s="50" t="s">
        <v>40</v>
      </c>
      <c r="M29" s="53" t="s">
        <v>78</v>
      </c>
    </row>
    <row r="30" spans="1:13" ht="21">
      <c r="A30" s="22"/>
      <c r="B30" s="26"/>
      <c r="C30" s="27"/>
      <c r="D30" s="28"/>
      <c r="E30" s="28"/>
      <c r="F30" s="28"/>
      <c r="G30" s="54" t="str">
        <f>IF(ISERROR(INDEX('Mileage Chart'!$A$3:$AI$37,VLOOKUP(E30,'Mileage Chart'!$AK$3:$AL$36,2,FALSE),VLOOKUP(F30,'Mileage Chart'!$AK$3:$AL$36,2,FALSE))),"",INDEX('Mileage Chart'!$A$3:$AI$37,VLOOKUP(E30,'Mileage Chart'!$AK$3:$AL$36,2,FALSE),VLOOKUP(F30,'Mileage Chart'!$AK$3:$AL$36,2,FALSE)))</f>
        <v/>
      </c>
      <c r="H30" s="12">
        <f>+IFERROR(Table1[[#This Row],[Total Miles]]*$H$3,0)</f>
        <v>0</v>
      </c>
      <c r="L30" s="50" t="s">
        <v>41</v>
      </c>
      <c r="M30" s="53" t="s">
        <v>79</v>
      </c>
    </row>
    <row r="31" spans="1:13" ht="21">
      <c r="A31" s="22"/>
      <c r="B31" s="26"/>
      <c r="C31" s="27"/>
      <c r="D31" s="28"/>
      <c r="E31" s="28"/>
      <c r="F31" s="28"/>
      <c r="G31" s="54" t="str">
        <f>IF(ISERROR(INDEX('Mileage Chart'!$A$3:$AI$37,VLOOKUP(E31,'Mileage Chart'!$AK$3:$AL$36,2,FALSE),VLOOKUP(F31,'Mileage Chart'!$AK$3:$AL$36,2,FALSE))),"",INDEX('Mileage Chart'!$A$3:$AI$37,VLOOKUP(E31,'Mileage Chart'!$AK$3:$AL$36,2,FALSE),VLOOKUP(F31,'Mileage Chart'!$AK$3:$AL$36,2,FALSE)))</f>
        <v/>
      </c>
      <c r="H31" s="12">
        <f>+IFERROR(Table1[[#This Row],[Total Miles]]*$H$3,0)</f>
        <v>0</v>
      </c>
      <c r="L31" s="50" t="s">
        <v>42</v>
      </c>
      <c r="M31" s="53" t="s">
        <v>80</v>
      </c>
    </row>
    <row r="32" spans="1:13" ht="21">
      <c r="A32" s="22"/>
      <c r="B32" s="29"/>
      <c r="C32" s="28"/>
      <c r="D32" s="28"/>
      <c r="E32" s="28"/>
      <c r="F32" s="28"/>
      <c r="G32" s="54" t="str">
        <f>IF(ISERROR(INDEX('Mileage Chart'!$A$3:$AI$37,VLOOKUP(E32,'Mileage Chart'!$AK$3:$AL$36,2,FALSE),VLOOKUP(F32,'Mileage Chart'!$AK$3:$AL$36,2,FALSE))),"",INDEX('Mileage Chart'!$A$3:$AI$37,VLOOKUP(E32,'Mileage Chart'!$AK$3:$AL$36,2,FALSE),VLOOKUP(F32,'Mileage Chart'!$AK$3:$AL$36,2,FALSE)))</f>
        <v/>
      </c>
      <c r="H32" s="12">
        <f>+IFERROR(Table1[[#This Row],[Total Miles]]*$H$3,0)</f>
        <v>0</v>
      </c>
      <c r="L32" s="50" t="s">
        <v>43</v>
      </c>
      <c r="M32" s="53" t="s">
        <v>81</v>
      </c>
    </row>
    <row r="33" spans="1:13" ht="21">
      <c r="A33" s="22"/>
      <c r="B33" s="26"/>
      <c r="C33" s="27"/>
      <c r="D33" s="28"/>
      <c r="E33" s="28"/>
      <c r="F33" s="28"/>
      <c r="G33" s="54" t="str">
        <f>IF(ISERROR(INDEX('Mileage Chart'!$A$3:$AI$37,VLOOKUP(E33,'Mileage Chart'!$AK$3:$AL$36,2,FALSE),VLOOKUP(F33,'Mileage Chart'!$AK$3:$AL$36,2,FALSE))),"",INDEX('Mileage Chart'!$A$3:$AI$37,VLOOKUP(E33,'Mileage Chart'!$AK$3:$AL$36,2,FALSE),VLOOKUP(F33,'Mileage Chart'!$AK$3:$AL$36,2,FALSE)))</f>
        <v/>
      </c>
      <c r="H33" s="12">
        <f>+IFERROR(Table1[[#This Row],[Total Miles]]*$H$3,0)</f>
        <v>0</v>
      </c>
      <c r="L33" s="50" t="s">
        <v>44</v>
      </c>
      <c r="M33" s="53" t="s">
        <v>82</v>
      </c>
    </row>
    <row r="34" spans="1:13" ht="21">
      <c r="A34" s="22"/>
      <c r="B34" s="26"/>
      <c r="C34" s="27"/>
      <c r="D34" s="28"/>
      <c r="E34" s="28"/>
      <c r="F34" s="28"/>
      <c r="G34" s="54" t="str">
        <f>IF(ISERROR(INDEX('Mileage Chart'!$A$3:$AI$37,VLOOKUP(E34,'Mileage Chart'!$AK$3:$AL$36,2,FALSE),VLOOKUP(F34,'Mileage Chart'!$AK$3:$AL$36,2,FALSE))),"",INDEX('Mileage Chart'!$A$3:$AI$37,VLOOKUP(E34,'Mileage Chart'!$AK$3:$AL$36,2,FALSE),VLOOKUP(F34,'Mileage Chart'!$AK$3:$AL$36,2,FALSE)))</f>
        <v/>
      </c>
      <c r="H34" s="12">
        <f>+IFERROR(Table1[[#This Row],[Total Miles]]*$H$3,0)</f>
        <v>0</v>
      </c>
      <c r="L34" s="50" t="s">
        <v>45</v>
      </c>
      <c r="M34" s="53" t="s">
        <v>83</v>
      </c>
    </row>
    <row r="35" spans="1:13" ht="21">
      <c r="A35" s="22"/>
      <c r="B35" s="26"/>
      <c r="C35" s="27"/>
      <c r="D35" s="28"/>
      <c r="E35" s="28"/>
      <c r="F35" s="28"/>
      <c r="G35" s="54" t="str">
        <f>IF(ISERROR(INDEX('Mileage Chart'!$A$3:$AI$37,VLOOKUP(E35,'Mileage Chart'!$AK$3:$AL$36,2,FALSE),VLOOKUP(F35,'Mileage Chart'!$AK$3:$AL$36,2,FALSE))),"",INDEX('Mileage Chart'!$A$3:$AI$37,VLOOKUP(E35,'Mileage Chart'!$AK$3:$AL$36,2,FALSE),VLOOKUP(F35,'Mileage Chart'!$AK$3:$AL$36,2,FALSE)))</f>
        <v/>
      </c>
      <c r="H35" s="12">
        <f>+IFERROR(Table1[[#This Row],[Total Miles]]*$H$3,0)</f>
        <v>0</v>
      </c>
      <c r="L35" s="50" t="s">
        <v>46</v>
      </c>
      <c r="M35" s="53" t="s">
        <v>84</v>
      </c>
    </row>
    <row r="36" spans="1:13" ht="21">
      <c r="A36" s="22"/>
      <c r="B36" s="26"/>
      <c r="C36" s="27"/>
      <c r="D36" s="28"/>
      <c r="E36" s="28"/>
      <c r="F36" s="28"/>
      <c r="G36" s="54" t="str">
        <f>IF(ISERROR(INDEX('Mileage Chart'!$A$3:$AI$37,VLOOKUP(E36,'Mileage Chart'!$AK$3:$AL$36,2,FALSE),VLOOKUP(F36,'Mileage Chart'!$AK$3:$AL$36,2,FALSE))),"",INDEX('Mileage Chart'!$A$3:$AI$37,VLOOKUP(E36,'Mileage Chart'!$AK$3:$AL$36,2,FALSE),VLOOKUP(F36,'Mileage Chart'!$AK$3:$AL$36,2,FALSE)))</f>
        <v/>
      </c>
      <c r="H36" s="12">
        <f>+IFERROR(Table1[[#This Row],[Total Miles]]*$H$3,0)</f>
        <v>0</v>
      </c>
      <c r="L36" s="50" t="s">
        <v>47</v>
      </c>
      <c r="M36" s="53" t="s">
        <v>85</v>
      </c>
    </row>
    <row r="37" spans="1:13" ht="21">
      <c r="A37" s="22"/>
      <c r="B37" s="26"/>
      <c r="C37" s="27"/>
      <c r="D37" s="28"/>
      <c r="E37" s="28"/>
      <c r="F37" s="28"/>
      <c r="G37" s="54" t="str">
        <f>IF(ISERROR(INDEX('Mileage Chart'!$A$3:$AI$37,VLOOKUP(E37,'Mileage Chart'!$AK$3:$AL$36,2,FALSE),VLOOKUP(F37,'Mileage Chart'!$AK$3:$AL$36,2,FALSE))),"",INDEX('Mileage Chart'!$A$3:$AI$37,VLOOKUP(E37,'Mileage Chart'!$AK$3:$AL$36,2,FALSE),VLOOKUP(F37,'Mileage Chart'!$AK$3:$AL$36,2,FALSE)))</f>
        <v/>
      </c>
      <c r="H37" s="12">
        <f>+IFERROR(Table1[[#This Row],[Total Miles]]*$H$3,0)</f>
        <v>0</v>
      </c>
      <c r="L37" s="50" t="s">
        <v>48</v>
      </c>
      <c r="M37" s="53" t="s">
        <v>86</v>
      </c>
    </row>
    <row r="38" spans="1:13" ht="21">
      <c r="A38" s="22"/>
      <c r="B38" s="26"/>
      <c r="C38" s="27"/>
      <c r="D38" s="28"/>
      <c r="E38" s="28"/>
      <c r="F38" s="28"/>
      <c r="G38" s="54" t="str">
        <f>IF(ISERROR(INDEX('Mileage Chart'!$A$3:$AI$37,VLOOKUP(E38,'Mileage Chart'!$AK$3:$AL$36,2,FALSE),VLOOKUP(F38,'Mileage Chart'!$AK$3:$AL$36,2,FALSE))),"",INDEX('Mileage Chart'!$A$3:$AI$37,VLOOKUP(E38,'Mileage Chart'!$AK$3:$AL$36,2,FALSE),VLOOKUP(F38,'Mileage Chart'!$AK$3:$AL$36,2,FALSE)))</f>
        <v/>
      </c>
      <c r="H38" s="12">
        <f>+IFERROR(Table1[[#This Row],[Total Miles]]*$H$3,0)</f>
        <v>0</v>
      </c>
      <c r="L38" s="50" t="s">
        <v>49</v>
      </c>
      <c r="M38" s="53" t="s">
        <v>87</v>
      </c>
    </row>
    <row r="39" spans="1:13" ht="21">
      <c r="A39" s="22"/>
      <c r="B39" s="26"/>
      <c r="C39" s="27"/>
      <c r="D39" s="28"/>
      <c r="E39" s="28"/>
      <c r="F39" s="28"/>
      <c r="G39" s="54" t="str">
        <f>IF(ISERROR(INDEX('Mileage Chart'!$A$3:$AI$37,VLOOKUP(E39,'Mileage Chart'!$AK$3:$AL$36,2,FALSE),VLOOKUP(F39,'Mileage Chart'!$AK$3:$AL$36,2,FALSE))),"",INDEX('Mileage Chart'!$A$3:$AI$37,VLOOKUP(E39,'Mileage Chart'!$AK$3:$AL$36,2,FALSE),VLOOKUP(F39,'Mileage Chart'!$AK$3:$AL$36,2,FALSE)))</f>
        <v/>
      </c>
      <c r="H39" s="12">
        <f>+IFERROR(Table1[[#This Row],[Total Miles]]*$H$3,0)</f>
        <v>0</v>
      </c>
      <c r="L39" s="50" t="s">
        <v>50</v>
      </c>
      <c r="M39" s="53" t="s">
        <v>88</v>
      </c>
    </row>
    <row r="40" spans="1:13" ht="21">
      <c r="A40" s="22"/>
      <c r="B40" s="26"/>
      <c r="C40" s="27"/>
      <c r="D40" s="28"/>
      <c r="E40" s="28"/>
      <c r="F40" s="28"/>
      <c r="G40" s="54" t="str">
        <f>IF(ISERROR(INDEX('Mileage Chart'!$A$3:$AI$37,VLOOKUP(E40,'Mileage Chart'!$AK$3:$AL$36,2,FALSE),VLOOKUP(F40,'Mileage Chart'!$AK$3:$AL$36,2,FALSE))),"",INDEX('Mileage Chart'!$A$3:$AI$37,VLOOKUP(E40,'Mileage Chart'!$AK$3:$AL$36,2,FALSE),VLOOKUP(F40,'Mileage Chart'!$AK$3:$AL$36,2,FALSE)))</f>
        <v/>
      </c>
      <c r="H40" s="12">
        <f>+IFERROR(Table1[[#This Row],[Total Miles]]*$H$3,0)</f>
        <v>0</v>
      </c>
      <c r="L40" s="50" t="s">
        <v>59</v>
      </c>
      <c r="M40" s="53" t="s">
        <v>94</v>
      </c>
    </row>
    <row r="41" spans="1:13" ht="21">
      <c r="A41" s="22"/>
      <c r="B41" s="26"/>
      <c r="C41" s="27"/>
      <c r="D41" s="28"/>
      <c r="E41" s="28"/>
      <c r="F41" s="28"/>
      <c r="G41" s="54" t="str">
        <f>IF(ISERROR(INDEX('Mileage Chart'!$A$3:$AI$37,VLOOKUP(E41,'Mileage Chart'!$AK$3:$AL$36,2,FALSE),VLOOKUP(F41,'Mileage Chart'!$AK$3:$AL$36,2,FALSE))),"",INDEX('Mileage Chart'!$A$3:$AI$37,VLOOKUP(E41,'Mileage Chart'!$AK$3:$AL$36,2,FALSE),VLOOKUP(F41,'Mileage Chart'!$AK$3:$AL$36,2,FALSE)))</f>
        <v/>
      </c>
      <c r="H41" s="12">
        <f>+IFERROR(Table1[[#This Row],[Total Miles]]*$H$3,0)</f>
        <v>0</v>
      </c>
      <c r="L41" s="50" t="s">
        <v>51</v>
      </c>
      <c r="M41" s="53" t="s">
        <v>89</v>
      </c>
    </row>
    <row r="42" spans="1:13" ht="21">
      <c r="A42" s="22"/>
      <c r="B42" s="26"/>
      <c r="C42" s="27"/>
      <c r="D42" s="28"/>
      <c r="E42" s="28"/>
      <c r="F42" s="28"/>
      <c r="G42" s="54" t="str">
        <f>IF(ISERROR(INDEX('Mileage Chart'!$A$3:$AI$37,VLOOKUP(E42,'Mileage Chart'!$AK$3:$AL$36,2,FALSE),VLOOKUP(F42,'Mileage Chart'!$AK$3:$AL$36,2,FALSE))),"",INDEX('Mileage Chart'!$A$3:$AI$37,VLOOKUP(E42,'Mileage Chart'!$AK$3:$AL$36,2,FALSE),VLOOKUP(F42,'Mileage Chart'!$AK$3:$AL$36,2,FALSE)))</f>
        <v/>
      </c>
      <c r="H42" s="12">
        <f>+IFERROR(Table1[[#This Row],[Total Miles]]*$H$3,0)</f>
        <v>0</v>
      </c>
      <c r="L42" s="50" t="s">
        <v>52</v>
      </c>
      <c r="M42" s="53" t="s">
        <v>90</v>
      </c>
    </row>
    <row r="43" spans="1:13" ht="21">
      <c r="A43" s="22"/>
      <c r="B43" s="26"/>
      <c r="C43" s="27"/>
      <c r="D43" s="28"/>
      <c r="E43" s="28"/>
      <c r="F43" s="28"/>
      <c r="G43" s="54" t="str">
        <f>IF(ISERROR(INDEX('Mileage Chart'!$A$3:$AI$37,VLOOKUP(E43,'Mileage Chart'!$AK$3:$AL$36,2,FALSE),VLOOKUP(F43,'Mileage Chart'!$AK$3:$AL$36,2,FALSE))),"",INDEX('Mileage Chart'!$A$3:$AI$37,VLOOKUP(E43,'Mileage Chart'!$AK$3:$AL$36,2,FALSE),VLOOKUP(F43,'Mileage Chart'!$AK$3:$AL$36,2,FALSE)))</f>
        <v/>
      </c>
      <c r="H43" s="12">
        <f>+IFERROR(Table1[[#This Row],[Total Miles]]*$H$3,0)</f>
        <v>0</v>
      </c>
      <c r="L43" s="50" t="s">
        <v>53</v>
      </c>
      <c r="M43" s="53" t="s">
        <v>91</v>
      </c>
    </row>
    <row r="44" spans="1:13" ht="21">
      <c r="A44" s="22"/>
      <c r="B44" s="26"/>
      <c r="C44" s="27"/>
      <c r="D44" s="28"/>
      <c r="E44" s="28"/>
      <c r="F44" s="28"/>
      <c r="G44" s="54" t="str">
        <f>IF(ISERROR(INDEX('Mileage Chart'!$A$3:$AI$37,VLOOKUP(E44,'Mileage Chart'!$AK$3:$AL$36,2,FALSE),VLOOKUP(F44,'Mileage Chart'!$AK$3:$AL$36,2,FALSE))),"",INDEX('Mileage Chart'!$A$3:$AI$37,VLOOKUP(E44,'Mileage Chart'!$AK$3:$AL$36,2,FALSE),VLOOKUP(F44,'Mileage Chart'!$AK$3:$AL$36,2,FALSE)))</f>
        <v/>
      </c>
      <c r="H44" s="12">
        <f>+IFERROR(Table1[[#This Row],[Total Miles]]*$H$3,0)</f>
        <v>0</v>
      </c>
      <c r="L44" s="50" t="s">
        <v>54</v>
      </c>
      <c r="M44" s="53" t="s">
        <v>93</v>
      </c>
    </row>
    <row r="45" spans="1:13" ht="22" thickBot="1">
      <c r="A45" s="22"/>
      <c r="B45" s="26"/>
      <c r="C45" s="27"/>
      <c r="D45" s="28"/>
      <c r="E45" s="28"/>
      <c r="F45" s="28"/>
      <c r="G45" s="54" t="str">
        <f>IF(ISERROR(INDEX('Mileage Chart'!$A$3:$AI$37,VLOOKUP(E45,'Mileage Chart'!$AK$3:$AL$36,2,FALSE),VLOOKUP(F45,'Mileage Chart'!$AK$3:$AL$36,2,FALSE))),"",INDEX('Mileage Chart'!$A$3:$AI$37,VLOOKUP(E45,'Mileage Chart'!$AK$3:$AL$36,2,FALSE),VLOOKUP(F45,'Mileage Chart'!$AK$3:$AL$36,2,FALSE)))</f>
        <v/>
      </c>
      <c r="H45" s="12">
        <f>+IFERROR(Table1[[#This Row],[Total Miles]]*$H$3,0)</f>
        <v>0</v>
      </c>
      <c r="L45" s="51" t="s">
        <v>55</v>
      </c>
      <c r="M45" s="53" t="s">
        <v>92</v>
      </c>
    </row>
    <row r="46" spans="1:13" ht="21">
      <c r="A46" s="22"/>
      <c r="B46" s="26"/>
      <c r="C46" s="27"/>
      <c r="D46" s="28"/>
      <c r="E46" s="28"/>
      <c r="F46" s="28"/>
      <c r="G46" s="54" t="str">
        <f>IF(ISERROR(INDEX('Mileage Chart'!$A$3:$AI$37,VLOOKUP(E46,'Mileage Chart'!$AK$3:$AL$36,2,FALSE),VLOOKUP(F46,'Mileage Chart'!$AK$3:$AL$36,2,FALSE))),"",INDEX('Mileage Chart'!$A$3:$AI$37,VLOOKUP(E46,'Mileage Chart'!$AK$3:$AL$36,2,FALSE),VLOOKUP(F46,'Mileage Chart'!$AK$3:$AL$36,2,FALSE)))</f>
        <v/>
      </c>
      <c r="H46" s="12">
        <f>+IFERROR(Table1[[#This Row],[Total Miles]]*$H$3,0)</f>
        <v>0</v>
      </c>
    </row>
    <row r="47" spans="1:13" ht="21">
      <c r="A47" s="22"/>
      <c r="B47" s="26"/>
      <c r="C47" s="27"/>
      <c r="D47" s="28"/>
      <c r="E47" s="28"/>
      <c r="F47" s="28"/>
      <c r="G47" s="54" t="str">
        <f>IF(ISERROR(INDEX('Mileage Chart'!$A$3:$AI$37,VLOOKUP(E47,'Mileage Chart'!$AK$3:$AL$36,2,FALSE),VLOOKUP(F47,'Mileage Chart'!$AK$3:$AL$36,2,FALSE))),"",INDEX('Mileage Chart'!$A$3:$AI$37,VLOOKUP(E47,'Mileage Chart'!$AK$3:$AL$36,2,FALSE),VLOOKUP(F47,'Mileage Chart'!$AK$3:$AL$36,2,FALSE)))</f>
        <v/>
      </c>
      <c r="H47" s="12">
        <f>+IFERROR(Table1[[#This Row],[Total Miles]]*$H$3,0)</f>
        <v>0</v>
      </c>
    </row>
    <row r="48" spans="1:13" ht="21">
      <c r="A48" s="30"/>
      <c r="B48" s="26"/>
      <c r="C48" s="27"/>
      <c r="D48" s="28"/>
      <c r="E48" s="28"/>
      <c r="F48" s="28"/>
      <c r="G48" s="54" t="str">
        <f>IF(ISERROR(INDEX('Mileage Chart'!$A$3:$AI$37,VLOOKUP(E48,'Mileage Chart'!$AK$3:$AL$36,2,FALSE),VLOOKUP(F48,'Mileage Chart'!$AK$3:$AL$36,2,FALSE))),"",INDEX('Mileage Chart'!$A$3:$AI$37,VLOOKUP(E48,'Mileage Chart'!$AK$3:$AL$36,2,FALSE),VLOOKUP(F48,'Mileage Chart'!$AK$3:$AL$36,2,FALSE)))</f>
        <v/>
      </c>
      <c r="H48" s="12">
        <f>+IFERROR(Table1[[#This Row],[Total Miles]]*$H$3,0)</f>
        <v>0</v>
      </c>
    </row>
    <row r="49" spans="1:8" ht="21">
      <c r="A49" s="56"/>
      <c r="B49" s="26"/>
      <c r="C49" s="27"/>
      <c r="D49" s="28"/>
      <c r="E49" s="28"/>
      <c r="F49" s="28"/>
      <c r="G49" s="54" t="str">
        <f>IF(ISERROR(INDEX('Mileage Chart'!$A$3:$AI$37,VLOOKUP(E49,'Mileage Chart'!$AK$3:$AL$36,2,FALSE),VLOOKUP(F49,'Mileage Chart'!$AK$3:$AL$36,2,FALSE))),"",INDEX('Mileage Chart'!$A$3:$AI$37,VLOOKUP(E49,'Mileage Chart'!$AK$3:$AL$36,2,FALSE),VLOOKUP(F49,'Mileage Chart'!$AK$3:$AL$36,2,FALSE)))</f>
        <v/>
      </c>
      <c r="H49" s="12">
        <f>+IFERROR(Table1[[#This Row],[Total Miles]]*$H$3,0)</f>
        <v>0</v>
      </c>
    </row>
    <row r="50" spans="1:8" ht="21">
      <c r="A50" s="56"/>
      <c r="B50" s="26"/>
      <c r="C50" s="27"/>
      <c r="D50" s="28"/>
      <c r="E50" s="28"/>
      <c r="F50" s="28"/>
      <c r="G50" s="54" t="str">
        <f>IF(ISERROR(INDEX('Mileage Chart'!$A$3:$AI$37,VLOOKUP(E50,'Mileage Chart'!$AK$3:$AL$36,2,FALSE),VLOOKUP(F50,'Mileage Chart'!$AK$3:$AL$36,2,FALSE))),"",INDEX('Mileage Chart'!$A$3:$AI$37,VLOOKUP(E50,'Mileage Chart'!$AK$3:$AL$36,2,FALSE),VLOOKUP(F50,'Mileage Chart'!$AK$3:$AL$36,2,FALSE)))</f>
        <v/>
      </c>
      <c r="H50" s="12">
        <f>+IFERROR(Table1[[#This Row],[Total Miles]]*$H$3,0)</f>
        <v>0</v>
      </c>
    </row>
    <row r="51" spans="1:8" ht="21">
      <c r="A51" s="56"/>
      <c r="B51" s="26"/>
      <c r="C51" s="27"/>
      <c r="D51" s="28"/>
      <c r="E51" s="28"/>
      <c r="F51" s="28"/>
      <c r="G51" s="54" t="str">
        <f>IF(ISERROR(INDEX('Mileage Chart'!$A$3:$AI$37,VLOOKUP(E51,'Mileage Chart'!$AK$3:$AL$36,2,FALSE),VLOOKUP(F51,'Mileage Chart'!$AK$3:$AL$36,2,FALSE))),"",INDEX('Mileage Chart'!$A$3:$AI$37,VLOOKUP(E51,'Mileage Chart'!$AK$3:$AL$36,2,FALSE),VLOOKUP(F51,'Mileage Chart'!$AK$3:$AL$36,2,FALSE)))</f>
        <v/>
      </c>
      <c r="H51" s="12">
        <f>+IFERROR(Table1[[#This Row],[Total Miles]]*$H$3,0)</f>
        <v>0</v>
      </c>
    </row>
    <row r="52" spans="1:8" ht="21">
      <c r="A52" s="56"/>
      <c r="B52" s="26"/>
      <c r="C52" s="27"/>
      <c r="D52" s="28"/>
      <c r="E52" s="28"/>
      <c r="F52" s="28"/>
      <c r="G52" s="54" t="str">
        <f>IF(ISERROR(INDEX('Mileage Chart'!$A$3:$AI$37,VLOOKUP(E52,'Mileage Chart'!$AK$3:$AL$36,2,FALSE),VLOOKUP(F52,'Mileage Chart'!$AK$3:$AL$36,2,FALSE))),"",INDEX('Mileage Chart'!$A$3:$AI$37,VLOOKUP(E52,'Mileage Chart'!$AK$3:$AL$36,2,FALSE),VLOOKUP(F52,'Mileage Chart'!$AK$3:$AL$36,2,FALSE)))</f>
        <v/>
      </c>
      <c r="H52" s="12">
        <f>+IFERROR(Table1[[#This Row],[Total Miles]]*$H$3,0)</f>
        <v>0</v>
      </c>
    </row>
    <row r="53" spans="1:8" ht="21">
      <c r="A53" s="56"/>
      <c r="B53" s="26"/>
      <c r="C53" s="27"/>
      <c r="D53" s="28"/>
      <c r="E53" s="28"/>
      <c r="F53" s="28"/>
      <c r="G53" s="54" t="str">
        <f>IF(ISERROR(INDEX('Mileage Chart'!$A$3:$AI$37,VLOOKUP(E53,'Mileage Chart'!$AK$3:$AL$36,2,FALSE),VLOOKUP(F53,'Mileage Chart'!$AK$3:$AL$36,2,FALSE))),"",INDEX('Mileage Chart'!$A$3:$AI$37,VLOOKUP(E53,'Mileage Chart'!$AK$3:$AL$36,2,FALSE),VLOOKUP(F53,'Mileage Chart'!$AK$3:$AL$36,2,FALSE)))</f>
        <v/>
      </c>
      <c r="H53" s="12">
        <f>+IFERROR(Table1[[#This Row],[Total Miles]]*$H$3,0)</f>
        <v>0</v>
      </c>
    </row>
    <row r="54" spans="1:8" ht="21">
      <c r="A54" s="56"/>
      <c r="B54" s="26"/>
      <c r="C54" s="27"/>
      <c r="D54" s="28"/>
      <c r="E54" s="28"/>
      <c r="F54" s="28"/>
      <c r="G54" s="54" t="str">
        <f>IF(ISERROR(INDEX('Mileage Chart'!$A$3:$AI$37,VLOOKUP(E54,'Mileage Chart'!$AK$3:$AL$36,2,FALSE),VLOOKUP(F54,'Mileage Chart'!$AK$3:$AL$36,2,FALSE))),"",INDEX('Mileage Chart'!$A$3:$AI$37,VLOOKUP(E54,'Mileage Chart'!$AK$3:$AL$36,2,FALSE),VLOOKUP(F54,'Mileage Chart'!$AK$3:$AL$36,2,FALSE)))</f>
        <v/>
      </c>
      <c r="H54" s="12">
        <f>+IFERROR(Table1[[#This Row],[Total Miles]]*$H$3,0)</f>
        <v>0</v>
      </c>
    </row>
    <row r="55" spans="1:8" ht="21">
      <c r="A55" s="31"/>
      <c r="B55" s="26"/>
      <c r="C55" s="27"/>
      <c r="D55" s="28"/>
      <c r="E55" s="28"/>
      <c r="F55" s="28"/>
      <c r="G55" s="54" t="str">
        <f>IF(ISERROR(INDEX('Mileage Chart'!$A$3:$AI$37,VLOOKUP(E55,'Mileage Chart'!$AK$3:$AL$36,2,FALSE),VLOOKUP(F55,'Mileage Chart'!$AK$3:$AL$36,2,FALSE))),"",INDEX('Mileage Chart'!$A$3:$AI$37,VLOOKUP(E55,'Mileage Chart'!$AK$3:$AL$36,2,FALSE),VLOOKUP(F55,'Mileage Chart'!$AK$3:$AL$36,2,FALSE)))</f>
        <v/>
      </c>
      <c r="H55" s="12">
        <f>+IFERROR(Table1[[#This Row],[Total Miles]]*$H$3,0)</f>
        <v>0</v>
      </c>
    </row>
    <row r="56" spans="1:8" ht="21">
      <c r="A56" s="32"/>
      <c r="B56" s="26"/>
      <c r="C56" s="27"/>
      <c r="D56" s="28"/>
      <c r="E56" s="28"/>
      <c r="F56" s="28"/>
      <c r="G56" s="54" t="str">
        <f>IF(ISERROR(INDEX('Mileage Chart'!$A$3:$AI$37,VLOOKUP(E56,'Mileage Chart'!$AK$3:$AL$36,2,FALSE),VLOOKUP(F56,'Mileage Chart'!$AK$3:$AL$36,2,FALSE))),"",INDEX('Mileage Chart'!$A$3:$AI$37,VLOOKUP(E56,'Mileage Chart'!$AK$3:$AL$36,2,FALSE),VLOOKUP(F56,'Mileage Chart'!$AK$3:$AL$36,2,FALSE)))</f>
        <v/>
      </c>
      <c r="H56" s="12">
        <f>+IFERROR(Table1[[#This Row],[Total Miles]]*$H$3,0)</f>
        <v>0</v>
      </c>
    </row>
    <row r="57" spans="1:8" ht="22" thickBot="1">
      <c r="A57" s="33"/>
      <c r="B57" s="34"/>
      <c r="C57" s="35"/>
      <c r="D57" s="36"/>
      <c r="E57" s="36"/>
      <c r="F57" s="36"/>
      <c r="G57" s="54" t="str">
        <f>IF(ISERROR(INDEX('Mileage Chart'!$A$3:$AI$37,VLOOKUP(E57,'Mileage Chart'!$AK$3:$AL$36,2,FALSE),VLOOKUP(F57,'Mileage Chart'!$AK$3:$AL$36,2,FALSE))),"",INDEX('Mileage Chart'!$A$3:$AI$37,VLOOKUP(E57,'Mileage Chart'!$AK$3:$AL$36,2,FALSE),VLOOKUP(F57,'Mileage Chart'!$AK$3:$AL$36,2,FALSE)))</f>
        <v/>
      </c>
      <c r="H57" s="12">
        <f>+IFERROR(Table1[[#This Row],[Total Miles]]*$H$3,0)</f>
        <v>0</v>
      </c>
    </row>
    <row r="58" spans="1:8" ht="22" thickBot="1">
      <c r="A58" s="13" t="s">
        <v>8</v>
      </c>
      <c r="B58" s="14"/>
      <c r="C58" s="14"/>
      <c r="D58" s="14"/>
      <c r="E58" s="14"/>
      <c r="F58" s="14"/>
      <c r="G58" s="15">
        <f>SUBTOTAL(109,G12:G57)</f>
        <v>0</v>
      </c>
      <c r="H58" s="16">
        <f>SUBTOTAL(109,H12:H57)</f>
        <v>0</v>
      </c>
    </row>
    <row r="59" spans="1:8" ht="16" thickBot="1"/>
    <row r="60" spans="1:8" ht="16" thickBot="1">
      <c r="A60" s="38"/>
      <c r="B60" s="38"/>
      <c r="C60" s="38"/>
      <c r="D60" s="38"/>
      <c r="E60" s="38"/>
      <c r="F60" s="85" t="s">
        <v>99</v>
      </c>
      <c r="H60" s="84">
        <f>+'Mileage Reimbursement Page 3'!H57</f>
        <v>0</v>
      </c>
    </row>
    <row r="61" spans="1:8">
      <c r="A61" s="38"/>
      <c r="B61" s="38"/>
      <c r="C61" s="38"/>
      <c r="D61" s="38"/>
      <c r="E61" s="38"/>
      <c r="F61" s="38"/>
    </row>
    <row r="62" spans="1:8">
      <c r="A62" s="115"/>
      <c r="B62" s="115"/>
      <c r="C62" s="115"/>
      <c r="D62" s="115"/>
      <c r="E62" s="38"/>
      <c r="F62" s="47"/>
    </row>
    <row r="63" spans="1:8" ht="16">
      <c r="A63" s="17" t="s">
        <v>21</v>
      </c>
      <c r="F63" s="18" t="s">
        <v>2</v>
      </c>
    </row>
    <row r="64" spans="1:8" ht="16">
      <c r="A64" s="17"/>
      <c r="F64" s="18"/>
    </row>
    <row r="65" spans="1:6" ht="16">
      <c r="A65" s="44"/>
      <c r="B65" s="38"/>
      <c r="C65" s="38"/>
      <c r="D65" s="38"/>
      <c r="E65" s="38"/>
      <c r="F65" s="45"/>
    </row>
    <row r="66" spans="1:6">
      <c r="A66" s="38"/>
      <c r="B66" s="38"/>
      <c r="C66" s="38"/>
      <c r="D66" s="38"/>
      <c r="E66" s="38"/>
      <c r="F66" s="46"/>
    </row>
    <row r="67" spans="1:6">
      <c r="A67" s="115"/>
      <c r="B67" s="115"/>
      <c r="C67" s="115"/>
      <c r="D67" s="115"/>
      <c r="E67" s="38"/>
      <c r="F67" s="47"/>
    </row>
    <row r="68" spans="1:6" ht="16">
      <c r="A68" s="17" t="s">
        <v>22</v>
      </c>
      <c r="F68" s="18" t="s">
        <v>2</v>
      </c>
    </row>
    <row r="69" spans="1:6" ht="16">
      <c r="A69" s="19"/>
    </row>
    <row r="70" spans="1:6" ht="20">
      <c r="A70" s="21" t="s">
        <v>13</v>
      </c>
    </row>
    <row r="71" spans="1:6" ht="20">
      <c r="A71" s="21" t="s">
        <v>14</v>
      </c>
    </row>
    <row r="72" spans="1:6" ht="20">
      <c r="A72" s="21" t="s">
        <v>15</v>
      </c>
    </row>
    <row r="73" spans="1:6" ht="20">
      <c r="A73" s="21"/>
    </row>
    <row r="74" spans="1:6" ht="20">
      <c r="A74" s="21" t="s">
        <v>9</v>
      </c>
    </row>
    <row r="75" spans="1:6" ht="20">
      <c r="A75" s="21"/>
    </row>
    <row r="76" spans="1:6" ht="20">
      <c r="A76" s="21" t="s">
        <v>10</v>
      </c>
    </row>
    <row r="77" spans="1:6" ht="20">
      <c r="A77" s="21"/>
    </row>
    <row r="78" spans="1:6" ht="20">
      <c r="A78" s="21" t="s">
        <v>12</v>
      </c>
    </row>
    <row r="79" spans="1:6" ht="20">
      <c r="A79" s="21"/>
    </row>
    <row r="80" spans="1:6" ht="20">
      <c r="A80" s="21"/>
    </row>
    <row r="81" spans="1:1" ht="21">
      <c r="A81" s="20"/>
    </row>
  </sheetData>
  <sheetProtection sheet="1" objects="1" scenarios="1"/>
  <mergeCells count="5">
    <mergeCell ref="D3:F3"/>
    <mergeCell ref="G8:H8"/>
    <mergeCell ref="A67:D67"/>
    <mergeCell ref="A62:D62"/>
    <mergeCell ref="G5:H6"/>
  </mergeCells>
  <pageMargins left="0.7" right="0.7" top="0.75" bottom="0.75" header="0.3" footer="0.3"/>
  <pageSetup scale="44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81"/>
  <sheetViews>
    <sheetView view="pageBreakPreview" zoomScale="60" zoomScaleNormal="55" workbookViewId="0">
      <selection activeCell="H12" sqref="H12"/>
    </sheetView>
  </sheetViews>
  <sheetFormatPr baseColWidth="10" defaultColWidth="8.83203125" defaultRowHeight="15"/>
  <cols>
    <col min="1" max="1" width="20.5" customWidth="1"/>
    <col min="2" max="2" width="17.1640625" hidden="1" customWidth="1"/>
    <col min="3" max="3" width="30.6640625" hidden="1" customWidth="1"/>
    <col min="4" max="4" width="72.83203125" customWidth="1"/>
    <col min="5" max="5" width="20.6640625" customWidth="1"/>
    <col min="6" max="6" width="21.6640625" customWidth="1"/>
    <col min="7" max="7" width="19.5" bestFit="1" customWidth="1"/>
    <col min="8" max="8" width="27.5" customWidth="1"/>
    <col min="12" max="12" width="9.6640625" bestFit="1" customWidth="1"/>
    <col min="13" max="13" width="31.83203125" bestFit="1" customWidth="1"/>
  </cols>
  <sheetData>
    <row r="1" spans="1:13" ht="21">
      <c r="A1" s="1"/>
      <c r="B1" s="1"/>
      <c r="C1" s="1"/>
      <c r="D1" s="1"/>
      <c r="E1" s="1"/>
      <c r="F1" s="1"/>
      <c r="G1" s="1"/>
      <c r="H1" s="1"/>
    </row>
    <row r="2" spans="1:13" ht="22" thickBot="1">
      <c r="A2" s="1"/>
      <c r="B2" s="1"/>
      <c r="C2" s="1"/>
      <c r="D2" s="1"/>
      <c r="E2" s="1"/>
      <c r="F2" s="1"/>
      <c r="G2" s="1"/>
      <c r="H2" s="1"/>
    </row>
    <row r="3" spans="1:13" ht="30" thickBot="1">
      <c r="A3" s="2"/>
      <c r="B3" s="1"/>
      <c r="C3" s="3"/>
      <c r="D3" s="112" t="s">
        <v>95</v>
      </c>
      <c r="E3" s="112"/>
      <c r="F3" s="113"/>
      <c r="G3" s="4" t="s">
        <v>1</v>
      </c>
      <c r="H3" s="89">
        <f>+'Mileage Reimbursement Page 1'!H3</f>
        <v>0.7</v>
      </c>
    </row>
    <row r="4" spans="1:13" ht="32" thickBot="1">
      <c r="A4" s="2"/>
      <c r="B4" s="1"/>
      <c r="C4" s="3"/>
      <c r="D4" s="6"/>
      <c r="E4" s="3"/>
      <c r="F4" s="3"/>
      <c r="G4" s="7"/>
      <c r="H4" s="90"/>
    </row>
    <row r="5" spans="1:13" ht="60" customHeight="1">
      <c r="A5" s="2"/>
      <c r="B5" s="1"/>
      <c r="C5" s="3"/>
      <c r="D5" s="6"/>
      <c r="E5" s="3"/>
      <c r="F5" s="3"/>
      <c r="G5" s="116" t="s">
        <v>57</v>
      </c>
      <c r="H5" s="117"/>
    </row>
    <row r="6" spans="1:13" ht="22" thickBot="1">
      <c r="A6" s="91" t="s">
        <v>17</v>
      </c>
      <c r="C6" s="3"/>
      <c r="D6" s="92" t="str">
        <f>+'Mileage Reimbursement Page 1'!D6</f>
        <v xml:space="preserve"> </v>
      </c>
      <c r="E6" s="3"/>
      <c r="F6" s="3"/>
      <c r="G6" s="118"/>
      <c r="H6" s="119"/>
    </row>
    <row r="7" spans="1:13" ht="21">
      <c r="A7" s="91" t="s">
        <v>19</v>
      </c>
      <c r="B7" s="1"/>
      <c r="C7" s="3"/>
      <c r="D7" s="92" t="str">
        <f>+'Mileage Reimbursement Page 1'!D7</f>
        <v xml:space="preserve"> </v>
      </c>
      <c r="E7" s="3"/>
      <c r="F7" s="3"/>
      <c r="G7" s="7"/>
      <c r="H7" s="90"/>
    </row>
    <row r="8" spans="1:13" ht="21">
      <c r="A8" s="91" t="s">
        <v>18</v>
      </c>
      <c r="C8" s="1"/>
      <c r="D8" s="92" t="str">
        <f>+'Mileage Reimbursement Page 1'!D8</f>
        <v xml:space="preserve"> </v>
      </c>
      <c r="E8" s="3"/>
      <c r="F8" s="91" t="s">
        <v>20</v>
      </c>
      <c r="G8" s="120" t="str">
        <f>+'Mileage Reimbursement Page 1'!G8:H8</f>
        <v xml:space="preserve"> </v>
      </c>
      <c r="H8" s="120"/>
    </row>
    <row r="9" spans="1:13" ht="22" thickBot="1">
      <c r="A9" s="91"/>
      <c r="C9" s="1"/>
      <c r="D9" s="2"/>
      <c r="E9" s="3"/>
      <c r="F9" s="91"/>
      <c r="G9" s="7"/>
      <c r="H9" s="7"/>
    </row>
    <row r="10" spans="1:13" ht="23" thickBot="1">
      <c r="A10" s="9" t="s">
        <v>2</v>
      </c>
      <c r="B10" s="10"/>
      <c r="C10" s="10"/>
      <c r="D10" s="10" t="s">
        <v>11</v>
      </c>
      <c r="E10" s="10" t="s">
        <v>5</v>
      </c>
      <c r="F10" s="10" t="s">
        <v>6</v>
      </c>
      <c r="G10" s="10" t="s">
        <v>7</v>
      </c>
      <c r="H10" s="11" t="s">
        <v>16</v>
      </c>
      <c r="L10" s="55" t="s">
        <v>60</v>
      </c>
      <c r="M10" s="55" t="s">
        <v>61</v>
      </c>
    </row>
    <row r="11" spans="1:13" ht="45" hidden="1" thickBot="1">
      <c r="A11" s="93" t="s">
        <v>2</v>
      </c>
      <c r="B11" s="94" t="s">
        <v>3</v>
      </c>
      <c r="C11" s="94" t="s">
        <v>4</v>
      </c>
      <c r="D11" s="94" t="s">
        <v>11</v>
      </c>
      <c r="E11" s="94" t="s">
        <v>5</v>
      </c>
      <c r="F11" s="94" t="s">
        <v>6</v>
      </c>
      <c r="G11" s="94" t="s">
        <v>7</v>
      </c>
      <c r="H11" s="95" t="s">
        <v>16</v>
      </c>
    </row>
    <row r="12" spans="1:13" ht="23" thickBot="1">
      <c r="A12" s="96"/>
      <c r="B12" s="97"/>
      <c r="C12" s="97"/>
      <c r="D12" s="97" t="s">
        <v>97</v>
      </c>
      <c r="E12" s="97"/>
      <c r="F12" s="97"/>
      <c r="G12" s="98">
        <f>+'Mileage Reimbursement Page 1'!G58</f>
        <v>0</v>
      </c>
      <c r="H12" s="110">
        <f>+'Mileage Reimbursement Page 1'!H58</f>
        <v>0</v>
      </c>
    </row>
    <row r="13" spans="1:13" ht="21">
      <c r="A13" s="86"/>
      <c r="B13" s="23"/>
      <c r="C13" s="24"/>
      <c r="D13" s="24"/>
      <c r="E13" s="25"/>
      <c r="F13" s="25"/>
      <c r="G13" s="87" t="str">
        <f>IF(ISERROR(INDEX('Mileage Chart'!$A$3:$AI$37,VLOOKUP(E13,'Mileage Chart'!$AK$3:$AL$36,2,FALSE),VLOOKUP(F13,'Mileage Chart'!$AK$3:$AL$36,2,FALSE))),"",INDEX('Mileage Chart'!$A$3:$AI$37,VLOOKUP(E13,'Mileage Chart'!$AK$3:$AL$36,2,FALSE),VLOOKUP(F13,'Mileage Chart'!$AK$3:$AL$36,2,FALSE)))</f>
        <v/>
      </c>
      <c r="H13" s="99">
        <f>+IFERROR(Table14[[#This Row],[Total Miles]]*$H$3,0)</f>
        <v>0</v>
      </c>
      <c r="L13" s="50" t="s">
        <v>24</v>
      </c>
      <c r="M13" s="52" t="s">
        <v>62</v>
      </c>
    </row>
    <row r="14" spans="1:13" ht="21">
      <c r="A14" s="22"/>
      <c r="B14" s="26"/>
      <c r="C14" s="27"/>
      <c r="D14" s="28"/>
      <c r="E14" s="28"/>
      <c r="F14" s="28"/>
      <c r="G14" s="54" t="str">
        <f>IF(ISERROR(INDEX('Mileage Chart'!$A$3:$AI$37,VLOOKUP(E14,'Mileage Chart'!$AK$3:$AL$36,2,FALSE),VLOOKUP(F14,'Mileage Chart'!$AK$3:$AL$36,2,FALSE))),"",INDEX('Mileage Chart'!$A$3:$AI$37,VLOOKUP(E14,'Mileage Chart'!$AK$3:$AL$36,2,FALSE),VLOOKUP(F14,'Mileage Chart'!$AK$3:$AL$36,2,FALSE)))</f>
        <v/>
      </c>
      <c r="H14" s="99">
        <f>+IFERROR(Table14[[#This Row],[Total Miles]]*$H$3,0)</f>
        <v>0</v>
      </c>
      <c r="L14" s="50" t="s">
        <v>25</v>
      </c>
      <c r="M14" s="53" t="s">
        <v>63</v>
      </c>
    </row>
    <row r="15" spans="1:13" ht="21">
      <c r="A15" s="22"/>
      <c r="B15" s="26"/>
      <c r="C15" s="27"/>
      <c r="D15" s="28"/>
      <c r="E15" s="28"/>
      <c r="F15" s="28"/>
      <c r="G15" s="54" t="str">
        <f>IF(ISERROR(INDEX('Mileage Chart'!$A$3:$AI$37,VLOOKUP(E15,'Mileage Chart'!$AK$3:$AL$36,2,FALSE),VLOOKUP(F15,'Mileage Chart'!$AK$3:$AL$36,2,FALSE))),"",INDEX('Mileage Chart'!$A$3:$AI$37,VLOOKUP(E15,'Mileage Chart'!$AK$3:$AL$36,2,FALSE),VLOOKUP(F15,'Mileage Chart'!$AK$3:$AL$36,2,FALSE)))</f>
        <v/>
      </c>
      <c r="H15" s="99">
        <f>+IFERROR(Table14[[#This Row],[Total Miles]]*$H$3,0)</f>
        <v>0</v>
      </c>
      <c r="L15" s="50" t="s">
        <v>26</v>
      </c>
      <c r="M15" s="53" t="s">
        <v>64</v>
      </c>
    </row>
    <row r="16" spans="1:13" ht="21">
      <c r="A16" s="22"/>
      <c r="B16" s="26"/>
      <c r="C16" s="27"/>
      <c r="D16" s="28"/>
      <c r="E16" s="28"/>
      <c r="F16" s="28"/>
      <c r="G16" s="54" t="str">
        <f>IF(ISERROR(INDEX('Mileage Chart'!$A$3:$AI$37,VLOOKUP(E16,'Mileage Chart'!$AK$3:$AL$36,2,FALSE),VLOOKUP(F16,'Mileage Chart'!$AK$3:$AL$36,2,FALSE))),"",INDEX('Mileage Chart'!$A$3:$AI$37,VLOOKUP(E16,'Mileage Chart'!$AK$3:$AL$36,2,FALSE),VLOOKUP(F16,'Mileage Chart'!$AK$3:$AL$36,2,FALSE)))</f>
        <v/>
      </c>
      <c r="H16" s="99">
        <f>+IFERROR(Table14[[#This Row],[Total Miles]]*$H$3,0)</f>
        <v>0</v>
      </c>
      <c r="L16" s="50" t="s">
        <v>27</v>
      </c>
      <c r="M16" s="53" t="s">
        <v>65</v>
      </c>
    </row>
    <row r="17" spans="1:13" ht="21">
      <c r="A17" s="22"/>
      <c r="B17" s="26"/>
      <c r="C17" s="27"/>
      <c r="D17" s="28"/>
      <c r="E17" s="28"/>
      <c r="F17" s="28"/>
      <c r="G17" s="54" t="str">
        <f>IF(ISERROR(INDEX('Mileage Chart'!$A$3:$AI$37,VLOOKUP(E17,'Mileage Chart'!$AK$3:$AL$36,2,FALSE),VLOOKUP(F17,'Mileage Chart'!$AK$3:$AL$36,2,FALSE))),"",INDEX('Mileage Chart'!$A$3:$AI$37,VLOOKUP(E17,'Mileage Chart'!$AK$3:$AL$36,2,FALSE),VLOOKUP(F17,'Mileage Chart'!$AK$3:$AL$36,2,FALSE)))</f>
        <v/>
      </c>
      <c r="H17" s="99">
        <f>+IFERROR(Table14[[#This Row],[Total Miles]]*$H$3,0)</f>
        <v>0</v>
      </c>
      <c r="L17" s="50" t="s">
        <v>28</v>
      </c>
      <c r="M17" s="53" t="s">
        <v>66</v>
      </c>
    </row>
    <row r="18" spans="1:13" ht="21">
      <c r="A18" s="22"/>
      <c r="B18" s="26"/>
      <c r="C18" s="27"/>
      <c r="D18" s="28"/>
      <c r="E18" s="28"/>
      <c r="F18" s="28"/>
      <c r="G18" s="54" t="str">
        <f>IF(ISERROR(INDEX('Mileage Chart'!$A$3:$AI$37,VLOOKUP(E18,'Mileage Chart'!$AK$3:$AL$36,2,FALSE),VLOOKUP(F18,'Mileage Chart'!$AK$3:$AL$36,2,FALSE))),"",INDEX('Mileage Chart'!$A$3:$AI$37,VLOOKUP(E18,'Mileage Chart'!$AK$3:$AL$36,2,FALSE),VLOOKUP(F18,'Mileage Chart'!$AK$3:$AL$36,2,FALSE)))</f>
        <v/>
      </c>
      <c r="H18" s="99">
        <f>+IFERROR(Table14[[#This Row],[Total Miles]]*$H$3,0)</f>
        <v>0</v>
      </c>
      <c r="L18" s="50" t="s">
        <v>29</v>
      </c>
      <c r="M18" s="53" t="s">
        <v>67</v>
      </c>
    </row>
    <row r="19" spans="1:13" ht="21">
      <c r="A19" s="22"/>
      <c r="B19" s="26"/>
      <c r="C19" s="27"/>
      <c r="D19" s="28"/>
      <c r="E19" s="28"/>
      <c r="F19" s="28"/>
      <c r="G19" s="54" t="str">
        <f>IF(ISERROR(INDEX('Mileage Chart'!$A$3:$AI$37,VLOOKUP(E19,'Mileage Chart'!$AK$3:$AL$36,2,FALSE),VLOOKUP(F19,'Mileage Chart'!$AK$3:$AL$36,2,FALSE))),"",INDEX('Mileage Chart'!$A$3:$AI$37,VLOOKUP(E19,'Mileage Chart'!$AK$3:$AL$36,2,FALSE),VLOOKUP(F19,'Mileage Chart'!$AK$3:$AL$36,2,FALSE)))</f>
        <v/>
      </c>
      <c r="H19" s="99">
        <f>+IFERROR(Table14[[#This Row],[Total Miles]]*$H$3,0)</f>
        <v>0</v>
      </c>
      <c r="L19" s="50" t="s">
        <v>30</v>
      </c>
      <c r="M19" s="53" t="s">
        <v>68</v>
      </c>
    </row>
    <row r="20" spans="1:13" ht="21">
      <c r="A20" s="22"/>
      <c r="B20" s="26"/>
      <c r="C20" s="27"/>
      <c r="D20" s="28"/>
      <c r="E20" s="28"/>
      <c r="F20" s="28"/>
      <c r="G20" s="54" t="str">
        <f>IF(ISERROR(INDEX('Mileage Chart'!$A$3:$AI$37,VLOOKUP(E20,'Mileage Chart'!$AK$3:$AL$36,2,FALSE),VLOOKUP(F20,'Mileage Chart'!$AK$3:$AL$36,2,FALSE))),"",INDEX('Mileage Chart'!$A$3:$AI$37,VLOOKUP(E20,'Mileage Chart'!$AK$3:$AL$36,2,FALSE),VLOOKUP(F20,'Mileage Chart'!$AK$3:$AL$36,2,FALSE)))</f>
        <v/>
      </c>
      <c r="H20" s="99">
        <f>+IFERROR(Table14[[#This Row],[Total Miles]]*$H$3,0)</f>
        <v>0</v>
      </c>
      <c r="L20" s="50" t="s">
        <v>31</v>
      </c>
      <c r="M20" s="53" t="s">
        <v>69</v>
      </c>
    </row>
    <row r="21" spans="1:13" ht="21">
      <c r="A21" s="22"/>
      <c r="B21" s="26"/>
      <c r="C21" s="27"/>
      <c r="D21" s="28"/>
      <c r="E21" s="28"/>
      <c r="F21" s="28"/>
      <c r="G21" s="54" t="str">
        <f>IF(ISERROR(INDEX('Mileage Chart'!$A$3:$AI$37,VLOOKUP(E21,'Mileage Chart'!$AK$3:$AL$36,2,FALSE),VLOOKUP(F21,'Mileage Chart'!$AK$3:$AL$36,2,FALSE))),"",INDEX('Mileage Chart'!$A$3:$AI$37,VLOOKUP(E21,'Mileage Chart'!$AK$3:$AL$36,2,FALSE),VLOOKUP(F21,'Mileage Chart'!$AK$3:$AL$36,2,FALSE)))</f>
        <v/>
      </c>
      <c r="H21" s="99">
        <f>+IFERROR(Table14[[#This Row],[Total Miles]]*$H$3,0)</f>
        <v>0</v>
      </c>
      <c r="L21" s="50" t="s">
        <v>32</v>
      </c>
      <c r="M21" s="53" t="s">
        <v>70</v>
      </c>
    </row>
    <row r="22" spans="1:13" ht="21">
      <c r="A22" s="22"/>
      <c r="B22" s="26"/>
      <c r="C22" s="27"/>
      <c r="D22" s="28"/>
      <c r="E22" s="28"/>
      <c r="F22" s="28"/>
      <c r="G22" s="54" t="str">
        <f>IF(ISERROR(INDEX('Mileage Chart'!$A$3:$AI$37,VLOOKUP(E22,'Mileage Chart'!$AK$3:$AL$36,2,FALSE),VLOOKUP(F22,'Mileage Chart'!$AK$3:$AL$36,2,FALSE))),"",INDEX('Mileage Chart'!$A$3:$AI$37,VLOOKUP(E22,'Mileage Chart'!$AK$3:$AL$36,2,FALSE),VLOOKUP(F22,'Mileage Chart'!$AK$3:$AL$36,2,FALSE)))</f>
        <v/>
      </c>
      <c r="H22" s="99">
        <f>+IFERROR(Table14[[#This Row],[Total Miles]]*$H$3,0)</f>
        <v>0</v>
      </c>
      <c r="L22" s="50" t="s">
        <v>33</v>
      </c>
      <c r="M22" s="53" t="s">
        <v>71</v>
      </c>
    </row>
    <row r="23" spans="1:13" ht="21">
      <c r="A23" s="22"/>
      <c r="B23" s="26"/>
      <c r="C23" s="27"/>
      <c r="D23" s="28"/>
      <c r="E23" s="28"/>
      <c r="F23" s="28"/>
      <c r="G23" s="54" t="str">
        <f>IF(ISERROR(INDEX('Mileage Chart'!$A$3:$AI$37,VLOOKUP(E23,'Mileage Chart'!$AK$3:$AL$36,2,FALSE),VLOOKUP(F23,'Mileage Chart'!$AK$3:$AL$36,2,FALSE))),"",INDEX('Mileage Chart'!$A$3:$AI$37,VLOOKUP(E23,'Mileage Chart'!$AK$3:$AL$36,2,FALSE),VLOOKUP(F23,'Mileage Chart'!$AK$3:$AL$36,2,FALSE)))</f>
        <v/>
      </c>
      <c r="H23" s="99">
        <f>+IFERROR(Table14[[#This Row],[Total Miles]]*$H$3,0)</f>
        <v>0</v>
      </c>
      <c r="L23" s="50" t="s">
        <v>34</v>
      </c>
      <c r="M23" s="53" t="s">
        <v>72</v>
      </c>
    </row>
    <row r="24" spans="1:13" ht="21">
      <c r="A24" s="22"/>
      <c r="B24" s="26"/>
      <c r="C24" s="27"/>
      <c r="D24" s="28"/>
      <c r="E24" s="28"/>
      <c r="F24" s="28"/>
      <c r="G24" s="54" t="str">
        <f>IF(ISERROR(INDEX('Mileage Chart'!$A$3:$AI$37,VLOOKUP(E24,'Mileage Chart'!$AK$3:$AL$36,2,FALSE),VLOOKUP(F24,'Mileage Chart'!$AK$3:$AL$36,2,FALSE))),"",INDEX('Mileage Chart'!$A$3:$AI$37,VLOOKUP(E24,'Mileage Chart'!$AK$3:$AL$36,2,FALSE),VLOOKUP(F24,'Mileage Chart'!$AK$3:$AL$36,2,FALSE)))</f>
        <v/>
      </c>
      <c r="H24" s="99">
        <f>+IFERROR(Table14[[#This Row],[Total Miles]]*$H$3,0)</f>
        <v>0</v>
      </c>
      <c r="L24" s="50" t="s">
        <v>35</v>
      </c>
      <c r="M24" s="53" t="s">
        <v>73</v>
      </c>
    </row>
    <row r="25" spans="1:13" ht="21">
      <c r="A25" s="22"/>
      <c r="B25" s="26"/>
      <c r="C25" s="27"/>
      <c r="D25" s="28"/>
      <c r="E25" s="28"/>
      <c r="F25" s="28"/>
      <c r="G25" s="54" t="str">
        <f>IF(ISERROR(INDEX('Mileage Chart'!$A$3:$AI$37,VLOOKUP(E25,'Mileage Chart'!$AK$3:$AL$36,2,FALSE),VLOOKUP(F25,'Mileage Chart'!$AK$3:$AL$36,2,FALSE))),"",INDEX('Mileage Chart'!$A$3:$AI$37,VLOOKUP(E25,'Mileage Chart'!$AK$3:$AL$36,2,FALSE),VLOOKUP(F25,'Mileage Chart'!$AK$3:$AL$36,2,FALSE)))</f>
        <v/>
      </c>
      <c r="H25" s="99">
        <f>+IFERROR(Table14[[#This Row],[Total Miles]]*$H$3,0)</f>
        <v>0</v>
      </c>
      <c r="L25" s="50" t="s">
        <v>36</v>
      </c>
      <c r="M25" s="53" t="s">
        <v>74</v>
      </c>
    </row>
    <row r="26" spans="1:13" ht="21">
      <c r="A26" s="22"/>
      <c r="B26" s="26"/>
      <c r="C26" s="27"/>
      <c r="D26" s="28"/>
      <c r="E26" s="28"/>
      <c r="F26" s="28"/>
      <c r="G26" s="54" t="str">
        <f>IF(ISERROR(INDEX('Mileage Chart'!$A$3:$AI$37,VLOOKUP(E26,'Mileage Chart'!$AK$3:$AL$36,2,FALSE),VLOOKUP(F26,'Mileage Chart'!$AK$3:$AL$36,2,FALSE))),"",INDEX('Mileage Chart'!$A$3:$AI$37,VLOOKUP(E26,'Mileage Chart'!$AK$3:$AL$36,2,FALSE),VLOOKUP(F26,'Mileage Chart'!$AK$3:$AL$36,2,FALSE)))</f>
        <v/>
      </c>
      <c r="H26" s="99">
        <f>+IFERROR(Table14[[#This Row],[Total Miles]]*$H$3,0)</f>
        <v>0</v>
      </c>
      <c r="L26" s="50" t="s">
        <v>37</v>
      </c>
      <c r="M26" s="53" t="s">
        <v>75</v>
      </c>
    </row>
    <row r="27" spans="1:13" ht="21">
      <c r="A27" s="22"/>
      <c r="B27" s="26"/>
      <c r="C27" s="27"/>
      <c r="D27" s="28"/>
      <c r="E27" s="28"/>
      <c r="F27" s="28"/>
      <c r="G27" s="54" t="str">
        <f>IF(ISERROR(INDEX('Mileage Chart'!$A$3:$AI$37,VLOOKUP(E27,'Mileage Chart'!$AK$3:$AL$36,2,FALSE),VLOOKUP(F27,'Mileage Chart'!$AK$3:$AL$36,2,FALSE))),"",INDEX('Mileage Chart'!$A$3:$AI$37,VLOOKUP(E27,'Mileage Chart'!$AK$3:$AL$36,2,FALSE),VLOOKUP(F27,'Mileage Chart'!$AK$3:$AL$36,2,FALSE)))</f>
        <v/>
      </c>
      <c r="H27" s="99">
        <f>+IFERROR(Table14[[#This Row],[Total Miles]]*$H$3,0)</f>
        <v>0</v>
      </c>
      <c r="L27" s="50" t="s">
        <v>38</v>
      </c>
      <c r="M27" s="53" t="s">
        <v>76</v>
      </c>
    </row>
    <row r="28" spans="1:13" ht="21">
      <c r="A28" s="22"/>
      <c r="B28" s="26"/>
      <c r="C28" s="27"/>
      <c r="D28" s="28"/>
      <c r="E28" s="28"/>
      <c r="F28" s="28"/>
      <c r="G28" s="54" t="str">
        <f>IF(ISERROR(INDEX('Mileage Chart'!$A$3:$AI$37,VLOOKUP(E28,'Mileage Chart'!$AK$3:$AL$36,2,FALSE),VLOOKUP(F28,'Mileage Chart'!$AK$3:$AL$36,2,FALSE))),"",INDEX('Mileage Chart'!$A$3:$AI$37,VLOOKUP(E28,'Mileage Chart'!$AK$3:$AL$36,2,FALSE),VLOOKUP(F28,'Mileage Chart'!$AK$3:$AL$36,2,FALSE)))</f>
        <v/>
      </c>
      <c r="H28" s="99">
        <f>+IFERROR(Table14[[#This Row],[Total Miles]]*$H$3,0)</f>
        <v>0</v>
      </c>
      <c r="L28" s="50" t="s">
        <v>39</v>
      </c>
      <c r="M28" s="53" t="s">
        <v>77</v>
      </c>
    </row>
    <row r="29" spans="1:13" ht="21">
      <c r="A29" s="22"/>
      <c r="B29" s="26"/>
      <c r="C29" s="27"/>
      <c r="D29" s="28"/>
      <c r="E29" s="28"/>
      <c r="F29" s="28"/>
      <c r="G29" s="54" t="str">
        <f>IF(ISERROR(INDEX('Mileage Chart'!$A$3:$AI$37,VLOOKUP(E29,'Mileage Chart'!$AK$3:$AL$36,2,FALSE),VLOOKUP(F29,'Mileage Chart'!$AK$3:$AL$36,2,FALSE))),"",INDEX('Mileage Chart'!$A$3:$AI$37,VLOOKUP(E29,'Mileage Chart'!$AK$3:$AL$36,2,FALSE),VLOOKUP(F29,'Mileage Chart'!$AK$3:$AL$36,2,FALSE)))</f>
        <v/>
      </c>
      <c r="H29" s="99">
        <f>+IFERROR(Table14[[#This Row],[Total Miles]]*$H$3,0)</f>
        <v>0</v>
      </c>
      <c r="L29" s="50" t="s">
        <v>40</v>
      </c>
      <c r="M29" s="53" t="s">
        <v>78</v>
      </c>
    </row>
    <row r="30" spans="1:13" ht="21">
      <c r="A30" s="22"/>
      <c r="B30" s="26"/>
      <c r="C30" s="27"/>
      <c r="D30" s="28"/>
      <c r="E30" s="28"/>
      <c r="F30" s="28"/>
      <c r="G30" s="54" t="str">
        <f>IF(ISERROR(INDEX('Mileage Chart'!$A$3:$AI$37,VLOOKUP(E30,'Mileage Chart'!$AK$3:$AL$36,2,FALSE),VLOOKUP(F30,'Mileage Chart'!$AK$3:$AL$36,2,FALSE))),"",INDEX('Mileage Chart'!$A$3:$AI$37,VLOOKUP(E30,'Mileage Chart'!$AK$3:$AL$36,2,FALSE),VLOOKUP(F30,'Mileage Chart'!$AK$3:$AL$36,2,FALSE)))</f>
        <v/>
      </c>
      <c r="H30" s="99">
        <f>+IFERROR(Table14[[#This Row],[Total Miles]]*$H$3,0)</f>
        <v>0</v>
      </c>
      <c r="L30" s="50" t="s">
        <v>41</v>
      </c>
      <c r="M30" s="53" t="s">
        <v>79</v>
      </c>
    </row>
    <row r="31" spans="1:13" ht="21">
      <c r="A31" s="22"/>
      <c r="B31" s="26"/>
      <c r="C31" s="27"/>
      <c r="D31" s="28"/>
      <c r="E31" s="28"/>
      <c r="F31" s="28"/>
      <c r="G31" s="54" t="str">
        <f>IF(ISERROR(INDEX('Mileage Chart'!$A$3:$AI$37,VLOOKUP(E31,'Mileage Chart'!$AK$3:$AL$36,2,FALSE),VLOOKUP(F31,'Mileage Chart'!$AK$3:$AL$36,2,FALSE))),"",INDEX('Mileage Chart'!$A$3:$AI$37,VLOOKUP(E31,'Mileage Chart'!$AK$3:$AL$36,2,FALSE),VLOOKUP(F31,'Mileage Chart'!$AK$3:$AL$36,2,FALSE)))</f>
        <v/>
      </c>
      <c r="H31" s="99">
        <f>+IFERROR(Table14[[#This Row],[Total Miles]]*$H$3,0)</f>
        <v>0</v>
      </c>
      <c r="L31" s="50" t="s">
        <v>42</v>
      </c>
      <c r="M31" s="53" t="s">
        <v>80</v>
      </c>
    </row>
    <row r="32" spans="1:13" ht="21">
      <c r="A32" s="22"/>
      <c r="B32" s="29"/>
      <c r="C32" s="28"/>
      <c r="D32" s="28"/>
      <c r="E32" s="28"/>
      <c r="F32" s="28"/>
      <c r="G32" s="54" t="str">
        <f>IF(ISERROR(INDEX('Mileage Chart'!$A$3:$AI$37,VLOOKUP(E32,'Mileage Chart'!$AK$3:$AL$36,2,FALSE),VLOOKUP(F32,'Mileage Chart'!$AK$3:$AL$36,2,FALSE))),"",INDEX('Mileage Chart'!$A$3:$AI$37,VLOOKUP(E32,'Mileage Chart'!$AK$3:$AL$36,2,FALSE),VLOOKUP(F32,'Mileage Chart'!$AK$3:$AL$36,2,FALSE)))</f>
        <v/>
      </c>
      <c r="H32" s="99">
        <f>+IFERROR(Table14[[#This Row],[Total Miles]]*$H$3,0)</f>
        <v>0</v>
      </c>
      <c r="L32" s="50" t="s">
        <v>43</v>
      </c>
      <c r="M32" s="53" t="s">
        <v>81</v>
      </c>
    </row>
    <row r="33" spans="1:13" ht="21">
      <c r="A33" s="22"/>
      <c r="B33" s="26"/>
      <c r="C33" s="27"/>
      <c r="D33" s="28"/>
      <c r="E33" s="28"/>
      <c r="F33" s="28"/>
      <c r="G33" s="54" t="str">
        <f>IF(ISERROR(INDEX('Mileage Chart'!$A$3:$AI$37,VLOOKUP(E33,'Mileage Chart'!$AK$3:$AL$36,2,FALSE),VLOOKUP(F33,'Mileage Chart'!$AK$3:$AL$36,2,FALSE))),"",INDEX('Mileage Chart'!$A$3:$AI$37,VLOOKUP(E33,'Mileage Chart'!$AK$3:$AL$36,2,FALSE),VLOOKUP(F33,'Mileage Chart'!$AK$3:$AL$36,2,FALSE)))</f>
        <v/>
      </c>
      <c r="H33" s="99">
        <f>+IFERROR(Table14[[#This Row],[Total Miles]]*$H$3,0)</f>
        <v>0</v>
      </c>
      <c r="L33" s="50" t="s">
        <v>44</v>
      </c>
      <c r="M33" s="53" t="s">
        <v>82</v>
      </c>
    </row>
    <row r="34" spans="1:13" ht="21">
      <c r="A34" s="22"/>
      <c r="B34" s="26"/>
      <c r="C34" s="27"/>
      <c r="D34" s="28"/>
      <c r="E34" s="28"/>
      <c r="F34" s="28"/>
      <c r="G34" s="54" t="str">
        <f>IF(ISERROR(INDEX('Mileage Chart'!$A$3:$AI$37,VLOOKUP(E34,'Mileage Chart'!$AK$3:$AL$36,2,FALSE),VLOOKUP(F34,'Mileage Chart'!$AK$3:$AL$36,2,FALSE))),"",INDEX('Mileage Chart'!$A$3:$AI$37,VLOOKUP(E34,'Mileage Chart'!$AK$3:$AL$36,2,FALSE),VLOOKUP(F34,'Mileage Chart'!$AK$3:$AL$36,2,FALSE)))</f>
        <v/>
      </c>
      <c r="H34" s="99">
        <f>+IFERROR(Table14[[#This Row],[Total Miles]]*$H$3,0)</f>
        <v>0</v>
      </c>
      <c r="L34" s="50" t="s">
        <v>45</v>
      </c>
      <c r="M34" s="53" t="s">
        <v>83</v>
      </c>
    </row>
    <row r="35" spans="1:13" ht="21">
      <c r="A35" s="22"/>
      <c r="B35" s="26"/>
      <c r="C35" s="27"/>
      <c r="D35" s="28"/>
      <c r="E35" s="28"/>
      <c r="F35" s="28"/>
      <c r="G35" s="54" t="str">
        <f>IF(ISERROR(INDEX('Mileage Chart'!$A$3:$AI$37,VLOOKUP(E35,'Mileage Chart'!$AK$3:$AL$36,2,FALSE),VLOOKUP(F35,'Mileage Chart'!$AK$3:$AL$36,2,FALSE))),"",INDEX('Mileage Chart'!$A$3:$AI$37,VLOOKUP(E35,'Mileage Chart'!$AK$3:$AL$36,2,FALSE),VLOOKUP(F35,'Mileage Chart'!$AK$3:$AL$36,2,FALSE)))</f>
        <v/>
      </c>
      <c r="H35" s="99">
        <f>+IFERROR(Table14[[#This Row],[Total Miles]]*$H$3,0)</f>
        <v>0</v>
      </c>
      <c r="L35" s="50" t="s">
        <v>46</v>
      </c>
      <c r="M35" s="53" t="s">
        <v>84</v>
      </c>
    </row>
    <row r="36" spans="1:13" ht="21">
      <c r="A36" s="22"/>
      <c r="B36" s="26"/>
      <c r="C36" s="27"/>
      <c r="D36" s="28"/>
      <c r="E36" s="28"/>
      <c r="F36" s="28"/>
      <c r="G36" s="54" t="str">
        <f>IF(ISERROR(INDEX('Mileage Chart'!$A$3:$AI$37,VLOOKUP(E36,'Mileage Chart'!$AK$3:$AL$36,2,FALSE),VLOOKUP(F36,'Mileage Chart'!$AK$3:$AL$36,2,FALSE))),"",INDEX('Mileage Chart'!$A$3:$AI$37,VLOOKUP(E36,'Mileage Chart'!$AK$3:$AL$36,2,FALSE),VLOOKUP(F36,'Mileage Chart'!$AK$3:$AL$36,2,FALSE)))</f>
        <v/>
      </c>
      <c r="H36" s="99">
        <f>+IFERROR(Table14[[#This Row],[Total Miles]]*$H$3,0)</f>
        <v>0</v>
      </c>
      <c r="L36" s="50" t="s">
        <v>47</v>
      </c>
      <c r="M36" s="53" t="s">
        <v>85</v>
      </c>
    </row>
    <row r="37" spans="1:13" ht="21">
      <c r="A37" s="22"/>
      <c r="B37" s="26"/>
      <c r="C37" s="27"/>
      <c r="D37" s="28"/>
      <c r="E37" s="28"/>
      <c r="F37" s="28"/>
      <c r="G37" s="54" t="str">
        <f>IF(ISERROR(INDEX('Mileage Chart'!$A$3:$AI$37,VLOOKUP(E37,'Mileage Chart'!$AK$3:$AL$36,2,FALSE),VLOOKUP(F37,'Mileage Chart'!$AK$3:$AL$36,2,FALSE))),"",INDEX('Mileage Chart'!$A$3:$AI$37,VLOOKUP(E37,'Mileage Chart'!$AK$3:$AL$36,2,FALSE),VLOOKUP(F37,'Mileage Chart'!$AK$3:$AL$36,2,FALSE)))</f>
        <v/>
      </c>
      <c r="H37" s="99">
        <f>+IFERROR(Table14[[#This Row],[Total Miles]]*$H$3,0)</f>
        <v>0</v>
      </c>
      <c r="L37" s="50" t="s">
        <v>48</v>
      </c>
      <c r="M37" s="53" t="s">
        <v>86</v>
      </c>
    </row>
    <row r="38" spans="1:13" ht="21">
      <c r="A38" s="22"/>
      <c r="B38" s="26"/>
      <c r="C38" s="27"/>
      <c r="D38" s="28"/>
      <c r="E38" s="28"/>
      <c r="F38" s="28"/>
      <c r="G38" s="54" t="str">
        <f>IF(ISERROR(INDEX('Mileage Chart'!$A$3:$AI$37,VLOOKUP(E38,'Mileage Chart'!$AK$3:$AL$36,2,FALSE),VLOOKUP(F38,'Mileage Chart'!$AK$3:$AL$36,2,FALSE))),"",INDEX('Mileage Chart'!$A$3:$AI$37,VLOOKUP(E38,'Mileage Chart'!$AK$3:$AL$36,2,FALSE),VLOOKUP(F38,'Mileage Chart'!$AK$3:$AL$36,2,FALSE)))</f>
        <v/>
      </c>
      <c r="H38" s="99">
        <f>+IFERROR(Table14[[#This Row],[Total Miles]]*$H$3,0)</f>
        <v>0</v>
      </c>
      <c r="L38" s="50" t="s">
        <v>49</v>
      </c>
      <c r="M38" s="53" t="s">
        <v>87</v>
      </c>
    </row>
    <row r="39" spans="1:13" ht="21">
      <c r="A39" s="22"/>
      <c r="B39" s="26"/>
      <c r="C39" s="27"/>
      <c r="D39" s="28"/>
      <c r="E39" s="28"/>
      <c r="F39" s="28"/>
      <c r="G39" s="54" t="str">
        <f>IF(ISERROR(INDEX('Mileage Chart'!$A$3:$AI$37,VLOOKUP(E39,'Mileage Chart'!$AK$3:$AL$36,2,FALSE),VLOOKUP(F39,'Mileage Chart'!$AK$3:$AL$36,2,FALSE))),"",INDEX('Mileage Chart'!$A$3:$AI$37,VLOOKUP(E39,'Mileage Chart'!$AK$3:$AL$36,2,FALSE),VLOOKUP(F39,'Mileage Chart'!$AK$3:$AL$36,2,FALSE)))</f>
        <v/>
      </c>
      <c r="H39" s="99">
        <f>+IFERROR(Table14[[#This Row],[Total Miles]]*$H$3,0)</f>
        <v>0</v>
      </c>
      <c r="L39" s="50" t="s">
        <v>50</v>
      </c>
      <c r="M39" s="53" t="s">
        <v>88</v>
      </c>
    </row>
    <row r="40" spans="1:13" ht="21">
      <c r="A40" s="22"/>
      <c r="B40" s="26"/>
      <c r="C40" s="27"/>
      <c r="D40" s="28"/>
      <c r="E40" s="28"/>
      <c r="F40" s="28"/>
      <c r="G40" s="54" t="str">
        <f>IF(ISERROR(INDEX('Mileage Chart'!$A$3:$AI$37,VLOOKUP(E40,'Mileage Chart'!$AK$3:$AL$36,2,FALSE),VLOOKUP(F40,'Mileage Chart'!$AK$3:$AL$36,2,FALSE))),"",INDEX('Mileage Chart'!$A$3:$AI$37,VLOOKUP(E40,'Mileage Chart'!$AK$3:$AL$36,2,FALSE),VLOOKUP(F40,'Mileage Chart'!$AK$3:$AL$36,2,FALSE)))</f>
        <v/>
      </c>
      <c r="H40" s="99">
        <f>+IFERROR(Table14[[#This Row],[Total Miles]]*$H$3,0)</f>
        <v>0</v>
      </c>
      <c r="L40" s="50" t="s">
        <v>59</v>
      </c>
      <c r="M40" s="53" t="s">
        <v>94</v>
      </c>
    </row>
    <row r="41" spans="1:13" ht="21">
      <c r="A41" s="22"/>
      <c r="B41" s="26"/>
      <c r="C41" s="27"/>
      <c r="D41" s="28"/>
      <c r="E41" s="28"/>
      <c r="F41" s="28"/>
      <c r="G41" s="54" t="str">
        <f>IF(ISERROR(INDEX('Mileage Chart'!$A$3:$AI$37,VLOOKUP(E41,'Mileage Chart'!$AK$3:$AL$36,2,FALSE),VLOOKUP(F41,'Mileage Chart'!$AK$3:$AL$36,2,FALSE))),"",INDEX('Mileage Chart'!$A$3:$AI$37,VLOOKUP(E41,'Mileage Chart'!$AK$3:$AL$36,2,FALSE),VLOOKUP(F41,'Mileage Chart'!$AK$3:$AL$36,2,FALSE)))</f>
        <v/>
      </c>
      <c r="H41" s="99">
        <f>+IFERROR(Table14[[#This Row],[Total Miles]]*$H$3,0)</f>
        <v>0</v>
      </c>
      <c r="L41" s="50" t="s">
        <v>51</v>
      </c>
      <c r="M41" s="53" t="s">
        <v>89</v>
      </c>
    </row>
    <row r="42" spans="1:13" ht="21">
      <c r="A42" s="22"/>
      <c r="B42" s="26"/>
      <c r="C42" s="27"/>
      <c r="D42" s="28"/>
      <c r="E42" s="28"/>
      <c r="F42" s="28"/>
      <c r="G42" s="54" t="str">
        <f>IF(ISERROR(INDEX('Mileage Chart'!$A$3:$AI$37,VLOOKUP(E42,'Mileage Chart'!$AK$3:$AL$36,2,FALSE),VLOOKUP(F42,'Mileage Chart'!$AK$3:$AL$36,2,FALSE))),"",INDEX('Mileage Chart'!$A$3:$AI$37,VLOOKUP(E42,'Mileage Chart'!$AK$3:$AL$36,2,FALSE),VLOOKUP(F42,'Mileage Chart'!$AK$3:$AL$36,2,FALSE)))</f>
        <v/>
      </c>
      <c r="H42" s="99">
        <f>+IFERROR(Table14[[#This Row],[Total Miles]]*$H$3,0)</f>
        <v>0</v>
      </c>
      <c r="L42" s="50" t="s">
        <v>52</v>
      </c>
      <c r="M42" s="53" t="s">
        <v>90</v>
      </c>
    </row>
    <row r="43" spans="1:13" ht="21">
      <c r="A43" s="22"/>
      <c r="B43" s="26"/>
      <c r="C43" s="27"/>
      <c r="D43" s="28"/>
      <c r="E43" s="28"/>
      <c r="F43" s="28"/>
      <c r="G43" s="54" t="str">
        <f>IF(ISERROR(INDEX('Mileage Chart'!$A$3:$AI$37,VLOOKUP(E43,'Mileage Chart'!$AK$3:$AL$36,2,FALSE),VLOOKUP(F43,'Mileage Chart'!$AK$3:$AL$36,2,FALSE))),"",INDEX('Mileage Chart'!$A$3:$AI$37,VLOOKUP(E43,'Mileage Chart'!$AK$3:$AL$36,2,FALSE),VLOOKUP(F43,'Mileage Chart'!$AK$3:$AL$36,2,FALSE)))</f>
        <v/>
      </c>
      <c r="H43" s="99">
        <f>+IFERROR(Table14[[#This Row],[Total Miles]]*$H$3,0)</f>
        <v>0</v>
      </c>
      <c r="L43" s="50" t="s">
        <v>53</v>
      </c>
      <c r="M43" s="53" t="s">
        <v>91</v>
      </c>
    </row>
    <row r="44" spans="1:13" ht="21">
      <c r="A44" s="22"/>
      <c r="B44" s="26"/>
      <c r="C44" s="27"/>
      <c r="D44" s="28"/>
      <c r="E44" s="28"/>
      <c r="F44" s="28"/>
      <c r="G44" s="54" t="str">
        <f>IF(ISERROR(INDEX('Mileage Chart'!$A$3:$AI$37,VLOOKUP(E44,'Mileage Chart'!$AK$3:$AL$36,2,FALSE),VLOOKUP(F44,'Mileage Chart'!$AK$3:$AL$36,2,FALSE))),"",INDEX('Mileage Chart'!$A$3:$AI$37,VLOOKUP(E44,'Mileage Chart'!$AK$3:$AL$36,2,FALSE),VLOOKUP(F44,'Mileage Chart'!$AK$3:$AL$36,2,FALSE)))</f>
        <v/>
      </c>
      <c r="H44" s="99">
        <f>+IFERROR(Table14[[#This Row],[Total Miles]]*$H$3,0)</f>
        <v>0</v>
      </c>
      <c r="L44" s="50" t="s">
        <v>54</v>
      </c>
      <c r="M44" s="53" t="s">
        <v>93</v>
      </c>
    </row>
    <row r="45" spans="1:13" ht="22" thickBot="1">
      <c r="A45" s="22"/>
      <c r="B45" s="26"/>
      <c r="C45" s="27"/>
      <c r="D45" s="28"/>
      <c r="E45" s="28"/>
      <c r="F45" s="28"/>
      <c r="G45" s="54" t="str">
        <f>IF(ISERROR(INDEX('Mileage Chart'!$A$3:$AI$37,VLOOKUP(E45,'Mileage Chart'!$AK$3:$AL$36,2,FALSE),VLOOKUP(F45,'Mileage Chart'!$AK$3:$AL$36,2,FALSE))),"",INDEX('Mileage Chart'!$A$3:$AI$37,VLOOKUP(E45,'Mileage Chart'!$AK$3:$AL$36,2,FALSE),VLOOKUP(F45,'Mileage Chart'!$AK$3:$AL$36,2,FALSE)))</f>
        <v/>
      </c>
      <c r="H45" s="99">
        <f>+IFERROR(Table14[[#This Row],[Total Miles]]*$H$3,0)</f>
        <v>0</v>
      </c>
      <c r="L45" s="51" t="s">
        <v>55</v>
      </c>
      <c r="M45" s="53" t="s">
        <v>92</v>
      </c>
    </row>
    <row r="46" spans="1:13" ht="21">
      <c r="A46" s="22"/>
      <c r="B46" s="26"/>
      <c r="C46" s="27"/>
      <c r="D46" s="28"/>
      <c r="E46" s="28"/>
      <c r="F46" s="28"/>
      <c r="G46" s="54" t="str">
        <f>IF(ISERROR(INDEX('Mileage Chart'!$A$3:$AI$37,VLOOKUP(E46,'Mileage Chart'!$AK$3:$AL$36,2,FALSE),VLOOKUP(F46,'Mileage Chart'!$AK$3:$AL$36,2,FALSE))),"",INDEX('Mileage Chart'!$A$3:$AI$37,VLOOKUP(E46,'Mileage Chart'!$AK$3:$AL$36,2,FALSE),VLOOKUP(F46,'Mileage Chart'!$AK$3:$AL$36,2,FALSE)))</f>
        <v/>
      </c>
      <c r="H46" s="99">
        <f>+IFERROR(Table14[[#This Row],[Total Miles]]*$H$3,0)</f>
        <v>0</v>
      </c>
    </row>
    <row r="47" spans="1:13" ht="21">
      <c r="A47" s="22"/>
      <c r="B47" s="26"/>
      <c r="C47" s="27"/>
      <c r="D47" s="28"/>
      <c r="E47" s="28"/>
      <c r="F47" s="28"/>
      <c r="G47" s="54" t="str">
        <f>IF(ISERROR(INDEX('Mileage Chart'!$A$3:$AI$37,VLOOKUP(E47,'Mileage Chart'!$AK$3:$AL$36,2,FALSE),VLOOKUP(F47,'Mileage Chart'!$AK$3:$AL$36,2,FALSE))),"",INDEX('Mileage Chart'!$A$3:$AI$37,VLOOKUP(E47,'Mileage Chart'!$AK$3:$AL$36,2,FALSE),VLOOKUP(F47,'Mileage Chart'!$AK$3:$AL$36,2,FALSE)))</f>
        <v/>
      </c>
      <c r="H47" s="99">
        <f>+IFERROR(Table14[[#This Row],[Total Miles]]*$H$3,0)</f>
        <v>0</v>
      </c>
    </row>
    <row r="48" spans="1:13" ht="21">
      <c r="A48" s="30"/>
      <c r="B48" s="26"/>
      <c r="C48" s="27"/>
      <c r="D48" s="28"/>
      <c r="E48" s="28"/>
      <c r="F48" s="28"/>
      <c r="G48" s="54" t="str">
        <f>IF(ISERROR(INDEX('Mileage Chart'!$A$3:$AI$37,VLOOKUP(E48,'Mileage Chart'!$AK$3:$AL$36,2,FALSE),VLOOKUP(F48,'Mileage Chart'!$AK$3:$AL$36,2,FALSE))),"",INDEX('Mileage Chart'!$A$3:$AI$37,VLOOKUP(E48,'Mileage Chart'!$AK$3:$AL$36,2,FALSE),VLOOKUP(F48,'Mileage Chart'!$AK$3:$AL$36,2,FALSE)))</f>
        <v/>
      </c>
      <c r="H48" s="99">
        <f>+IFERROR(Table14[[#This Row],[Total Miles]]*$H$3,0)</f>
        <v>0</v>
      </c>
    </row>
    <row r="49" spans="1:8" ht="21">
      <c r="A49" s="56"/>
      <c r="B49" s="26"/>
      <c r="C49" s="27"/>
      <c r="D49" s="28"/>
      <c r="E49" s="28"/>
      <c r="F49" s="28"/>
      <c r="G49" s="54" t="str">
        <f>IF(ISERROR(INDEX('Mileage Chart'!$A$3:$AI$37,VLOOKUP(E49,'Mileage Chart'!$AK$3:$AL$36,2,FALSE),VLOOKUP(F49,'Mileage Chart'!$AK$3:$AL$36,2,FALSE))),"",INDEX('Mileage Chart'!$A$3:$AI$37,VLOOKUP(E49,'Mileage Chart'!$AK$3:$AL$36,2,FALSE),VLOOKUP(F49,'Mileage Chart'!$AK$3:$AL$36,2,FALSE)))</f>
        <v/>
      </c>
      <c r="H49" s="99">
        <f>+IFERROR(Table14[[#This Row],[Total Miles]]*$H$3,0)</f>
        <v>0</v>
      </c>
    </row>
    <row r="50" spans="1:8" ht="21">
      <c r="A50" s="56"/>
      <c r="B50" s="26"/>
      <c r="C50" s="27"/>
      <c r="D50" s="28"/>
      <c r="E50" s="28"/>
      <c r="F50" s="28"/>
      <c r="G50" s="54" t="str">
        <f>IF(ISERROR(INDEX('Mileage Chart'!$A$3:$AI$37,VLOOKUP(E50,'Mileage Chart'!$AK$3:$AL$36,2,FALSE),VLOOKUP(F50,'Mileage Chart'!$AK$3:$AL$36,2,FALSE))),"",INDEX('Mileage Chart'!$A$3:$AI$37,VLOOKUP(E50,'Mileage Chart'!$AK$3:$AL$36,2,FALSE),VLOOKUP(F50,'Mileage Chart'!$AK$3:$AL$36,2,FALSE)))</f>
        <v/>
      </c>
      <c r="H50" s="99">
        <f>+IFERROR(Table14[[#This Row],[Total Miles]]*$H$3,0)</f>
        <v>0</v>
      </c>
    </row>
    <row r="51" spans="1:8" ht="21">
      <c r="A51" s="56"/>
      <c r="B51" s="26"/>
      <c r="C51" s="27"/>
      <c r="D51" s="28"/>
      <c r="E51" s="28"/>
      <c r="F51" s="28"/>
      <c r="G51" s="54" t="str">
        <f>IF(ISERROR(INDEX('Mileage Chart'!$A$3:$AI$37,VLOOKUP(E51,'Mileage Chart'!$AK$3:$AL$36,2,FALSE),VLOOKUP(F51,'Mileage Chart'!$AK$3:$AL$36,2,FALSE))),"",INDEX('Mileage Chart'!$A$3:$AI$37,VLOOKUP(E51,'Mileage Chart'!$AK$3:$AL$36,2,FALSE),VLOOKUP(F51,'Mileage Chart'!$AK$3:$AL$36,2,FALSE)))</f>
        <v/>
      </c>
      <c r="H51" s="99">
        <f>+IFERROR(Table14[[#This Row],[Total Miles]]*$H$3,0)</f>
        <v>0</v>
      </c>
    </row>
    <row r="52" spans="1:8" ht="21">
      <c r="A52" s="56"/>
      <c r="B52" s="26"/>
      <c r="C52" s="27"/>
      <c r="D52" s="28"/>
      <c r="E52" s="28"/>
      <c r="F52" s="28"/>
      <c r="G52" s="54" t="str">
        <f>IF(ISERROR(INDEX('Mileage Chart'!$A$3:$AI$37,VLOOKUP(E52,'Mileage Chart'!$AK$3:$AL$36,2,FALSE),VLOOKUP(F52,'Mileage Chart'!$AK$3:$AL$36,2,FALSE))),"",INDEX('Mileage Chart'!$A$3:$AI$37,VLOOKUP(E52,'Mileage Chart'!$AK$3:$AL$36,2,FALSE),VLOOKUP(F52,'Mileage Chart'!$AK$3:$AL$36,2,FALSE)))</f>
        <v/>
      </c>
      <c r="H52" s="99">
        <f>+IFERROR(Table14[[#This Row],[Total Miles]]*$H$3,0)</f>
        <v>0</v>
      </c>
    </row>
    <row r="53" spans="1:8" ht="21">
      <c r="A53" s="56"/>
      <c r="B53" s="26"/>
      <c r="C53" s="27"/>
      <c r="D53" s="28"/>
      <c r="E53" s="28"/>
      <c r="F53" s="28"/>
      <c r="G53" s="54" t="str">
        <f>IF(ISERROR(INDEX('Mileage Chart'!$A$3:$AI$37,VLOOKUP(E53,'Mileage Chart'!$AK$3:$AL$36,2,FALSE),VLOOKUP(F53,'Mileage Chart'!$AK$3:$AL$36,2,FALSE))),"",INDEX('Mileage Chart'!$A$3:$AI$37,VLOOKUP(E53,'Mileage Chart'!$AK$3:$AL$36,2,FALSE),VLOOKUP(F53,'Mileage Chart'!$AK$3:$AL$36,2,FALSE)))</f>
        <v/>
      </c>
      <c r="H53" s="99">
        <f>+IFERROR(Table14[[#This Row],[Total Miles]]*$H$3,0)</f>
        <v>0</v>
      </c>
    </row>
    <row r="54" spans="1:8" ht="21">
      <c r="A54" s="56"/>
      <c r="B54" s="26"/>
      <c r="C54" s="27"/>
      <c r="D54" s="28"/>
      <c r="E54" s="28"/>
      <c r="F54" s="28"/>
      <c r="G54" s="54" t="str">
        <f>IF(ISERROR(INDEX('Mileage Chart'!$A$3:$AI$37,VLOOKUP(E54,'Mileage Chart'!$AK$3:$AL$36,2,FALSE),VLOOKUP(F54,'Mileage Chart'!$AK$3:$AL$36,2,FALSE))),"",INDEX('Mileage Chart'!$A$3:$AI$37,VLOOKUP(E54,'Mileage Chart'!$AK$3:$AL$36,2,FALSE),VLOOKUP(F54,'Mileage Chart'!$AK$3:$AL$36,2,FALSE)))</f>
        <v/>
      </c>
      <c r="H54" s="99">
        <f>+IFERROR(Table14[[#This Row],[Total Miles]]*$H$3,0)</f>
        <v>0</v>
      </c>
    </row>
    <row r="55" spans="1:8" ht="21">
      <c r="A55" s="31"/>
      <c r="B55" s="26"/>
      <c r="C55" s="27"/>
      <c r="D55" s="28"/>
      <c r="E55" s="28"/>
      <c r="F55" s="28"/>
      <c r="G55" s="54" t="str">
        <f>IF(ISERROR(INDEX('Mileage Chart'!$A$3:$AI$37,VLOOKUP(E55,'Mileage Chart'!$AK$3:$AL$36,2,FALSE),VLOOKUP(F55,'Mileage Chart'!$AK$3:$AL$36,2,FALSE))),"",INDEX('Mileage Chart'!$A$3:$AI$37,VLOOKUP(E55,'Mileage Chart'!$AK$3:$AL$36,2,FALSE),VLOOKUP(F55,'Mileage Chart'!$AK$3:$AL$36,2,FALSE)))</f>
        <v/>
      </c>
      <c r="H55" s="99">
        <f>+IFERROR(Table14[[#This Row],[Total Miles]]*$H$3,0)</f>
        <v>0</v>
      </c>
    </row>
    <row r="56" spans="1:8" ht="21">
      <c r="A56" s="32"/>
      <c r="B56" s="26"/>
      <c r="C56" s="27"/>
      <c r="D56" s="28"/>
      <c r="E56" s="28"/>
      <c r="F56" s="28"/>
      <c r="G56" s="54" t="str">
        <f>IF(ISERROR(INDEX('Mileage Chart'!$A$3:$AI$37,VLOOKUP(E56,'Mileage Chart'!$AK$3:$AL$36,2,FALSE),VLOOKUP(F56,'Mileage Chart'!$AK$3:$AL$36,2,FALSE))),"",INDEX('Mileage Chart'!$A$3:$AI$37,VLOOKUP(E56,'Mileage Chart'!$AK$3:$AL$36,2,FALSE),VLOOKUP(F56,'Mileage Chart'!$AK$3:$AL$36,2,FALSE)))</f>
        <v/>
      </c>
      <c r="H56" s="99">
        <f>+IFERROR(Table14[[#This Row],[Total Miles]]*$H$3,0)</f>
        <v>0</v>
      </c>
    </row>
    <row r="57" spans="1:8" ht="22" thickBot="1">
      <c r="A57" s="33"/>
      <c r="B57" s="34"/>
      <c r="C57" s="35"/>
      <c r="D57" s="36"/>
      <c r="E57" s="36"/>
      <c r="F57" s="36"/>
      <c r="G57" s="54" t="str">
        <f>IF(ISERROR(INDEX('Mileage Chart'!$A$3:$AI$37,VLOOKUP(E57,'Mileage Chart'!$AK$3:$AL$36,2,FALSE),VLOOKUP(F57,'Mileage Chart'!$AK$3:$AL$36,2,FALSE))),"",INDEX('Mileage Chart'!$A$3:$AI$37,VLOOKUP(E57,'Mileage Chart'!$AK$3:$AL$36,2,FALSE),VLOOKUP(F57,'Mileage Chart'!$AK$3:$AL$36,2,FALSE)))</f>
        <v/>
      </c>
      <c r="H57" s="99">
        <f>+IFERROR(Table14[[#This Row],[Total Miles]]*$H$3,0)</f>
        <v>0</v>
      </c>
    </row>
    <row r="58" spans="1:8" ht="22" thickBot="1">
      <c r="A58" s="13" t="s">
        <v>100</v>
      </c>
      <c r="B58" s="14"/>
      <c r="C58" s="14"/>
      <c r="D58" s="14"/>
      <c r="E58" s="14"/>
      <c r="F58" s="14"/>
      <c r="G58" s="15">
        <f>SUBTOTAL(109,G12:G57)</f>
        <v>0</v>
      </c>
      <c r="H58" s="100">
        <f>SUBTOTAL(109,H12:H57)</f>
        <v>0</v>
      </c>
    </row>
    <row r="62" spans="1:8" hidden="1">
      <c r="A62" s="121"/>
      <c r="B62" s="121"/>
      <c r="C62" s="121"/>
      <c r="D62" s="121"/>
      <c r="F62" s="101"/>
    </row>
    <row r="63" spans="1:8" ht="16" hidden="1">
      <c r="A63" s="17" t="s">
        <v>21</v>
      </c>
      <c r="F63" s="18" t="s">
        <v>2</v>
      </c>
    </row>
    <row r="64" spans="1:8" ht="16" hidden="1">
      <c r="A64" s="17"/>
      <c r="F64" s="18"/>
    </row>
    <row r="65" spans="1:6" ht="16" hidden="1">
      <c r="A65" s="17"/>
      <c r="F65" s="18"/>
    </row>
    <row r="66" spans="1:6" hidden="1">
      <c r="F66" s="102"/>
    </row>
    <row r="67" spans="1:6" hidden="1">
      <c r="A67" s="121"/>
      <c r="B67" s="121"/>
      <c r="C67" s="121"/>
      <c r="D67" s="121"/>
      <c r="F67" s="101"/>
    </row>
    <row r="68" spans="1:6" ht="16" hidden="1">
      <c r="A68" s="17" t="s">
        <v>22</v>
      </c>
      <c r="F68" s="18" t="s">
        <v>2</v>
      </c>
    </row>
    <row r="69" spans="1:6" ht="16" hidden="1">
      <c r="A69" s="19"/>
    </row>
    <row r="70" spans="1:6" ht="20">
      <c r="A70" s="21" t="s">
        <v>13</v>
      </c>
    </row>
    <row r="71" spans="1:6" ht="20">
      <c r="A71" s="21" t="s">
        <v>14</v>
      </c>
    </row>
    <row r="72" spans="1:6" ht="20">
      <c r="A72" s="21" t="s">
        <v>15</v>
      </c>
    </row>
    <row r="73" spans="1:6" ht="20">
      <c r="A73" s="21"/>
    </row>
    <row r="74" spans="1:6" ht="20">
      <c r="A74" s="21" t="s">
        <v>9</v>
      </c>
    </row>
    <row r="75" spans="1:6" ht="20">
      <c r="A75" s="21"/>
    </row>
    <row r="76" spans="1:6" ht="20">
      <c r="A76" s="21" t="s">
        <v>10</v>
      </c>
    </row>
    <row r="77" spans="1:6" ht="20">
      <c r="A77" s="21"/>
    </row>
    <row r="78" spans="1:6" ht="20">
      <c r="A78" s="21" t="s">
        <v>12</v>
      </c>
    </row>
    <row r="79" spans="1:6" ht="20">
      <c r="A79" s="21"/>
    </row>
    <row r="80" spans="1:6" ht="20">
      <c r="A80" s="21"/>
    </row>
    <row r="81" spans="1:1" ht="21">
      <c r="A81" s="20"/>
    </row>
  </sheetData>
  <sheetProtection sheet="1" objects="1" scenarios="1"/>
  <mergeCells count="5">
    <mergeCell ref="D3:F3"/>
    <mergeCell ref="G5:H6"/>
    <mergeCell ref="G8:H8"/>
    <mergeCell ref="A62:D62"/>
    <mergeCell ref="A67:D67"/>
  </mergeCells>
  <pageMargins left="0.7" right="0.7" top="0.75" bottom="0.75" header="0.3" footer="0.3"/>
  <pageSetup scale="44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0"/>
  <sheetViews>
    <sheetView zoomScale="55" zoomScaleNormal="55" workbookViewId="0">
      <selection activeCell="H3" sqref="H3"/>
    </sheetView>
  </sheetViews>
  <sheetFormatPr baseColWidth="10" defaultColWidth="8.83203125" defaultRowHeight="15"/>
  <cols>
    <col min="1" max="1" width="20.5" customWidth="1"/>
    <col min="2" max="2" width="17.1640625" hidden="1" customWidth="1"/>
    <col min="3" max="3" width="30.6640625" hidden="1" customWidth="1"/>
    <col min="4" max="4" width="72.83203125" customWidth="1"/>
    <col min="5" max="5" width="20.6640625" customWidth="1"/>
    <col min="6" max="6" width="21.6640625" customWidth="1"/>
    <col min="7" max="7" width="19.5" bestFit="1" customWidth="1"/>
    <col min="8" max="8" width="27.5" customWidth="1"/>
    <col min="12" max="12" width="9.6640625" bestFit="1" customWidth="1"/>
    <col min="13" max="13" width="31.83203125" bestFit="1" customWidth="1"/>
  </cols>
  <sheetData>
    <row r="1" spans="1:13" ht="21">
      <c r="A1" s="1"/>
      <c r="B1" s="1"/>
      <c r="C1" s="1"/>
      <c r="D1" s="1"/>
      <c r="E1" s="1"/>
      <c r="F1" s="1"/>
      <c r="G1" s="1"/>
      <c r="H1" s="1"/>
    </row>
    <row r="2" spans="1:13" ht="22" thickBot="1">
      <c r="A2" s="1"/>
      <c r="B2" s="1"/>
      <c r="C2" s="1"/>
      <c r="D2" s="1"/>
      <c r="E2" s="1"/>
      <c r="F2" s="1"/>
      <c r="G2" s="1"/>
      <c r="H2" s="1"/>
    </row>
    <row r="3" spans="1:13" ht="30" thickBot="1">
      <c r="A3" s="2"/>
      <c r="B3" s="1"/>
      <c r="C3" s="3"/>
      <c r="D3" s="112" t="s">
        <v>96</v>
      </c>
      <c r="E3" s="112"/>
      <c r="F3" s="113"/>
      <c r="G3" s="4" t="s">
        <v>1</v>
      </c>
      <c r="H3" s="89">
        <f>+'Mileage Reimbursement Page 2'!H3</f>
        <v>0.7</v>
      </c>
    </row>
    <row r="4" spans="1:13" ht="32" thickBot="1">
      <c r="A4" s="2"/>
      <c r="B4" s="1"/>
      <c r="C4" s="3"/>
      <c r="D4" s="6"/>
      <c r="E4" s="3"/>
      <c r="F4" s="3"/>
      <c r="G4" s="7"/>
      <c r="H4" s="90"/>
    </row>
    <row r="5" spans="1:13" ht="60" customHeight="1">
      <c r="A5" s="2"/>
      <c r="B5" s="1"/>
      <c r="C5" s="3"/>
      <c r="D5" s="6"/>
      <c r="E5" s="3"/>
      <c r="F5" s="3"/>
      <c r="G5" s="116" t="s">
        <v>57</v>
      </c>
      <c r="H5" s="117"/>
    </row>
    <row r="6" spans="1:13" ht="22" thickBot="1">
      <c r="A6" s="91" t="s">
        <v>17</v>
      </c>
      <c r="C6" s="3"/>
      <c r="D6" s="92" t="str">
        <f>+'Mileage Reimbursement Page 1'!D6</f>
        <v xml:space="preserve"> </v>
      </c>
      <c r="E6" s="3"/>
      <c r="F6" s="3"/>
      <c r="G6" s="118"/>
      <c r="H6" s="119"/>
    </row>
    <row r="7" spans="1:13" ht="21">
      <c r="A7" s="91" t="s">
        <v>19</v>
      </c>
      <c r="B7" s="1"/>
      <c r="C7" s="3"/>
      <c r="D7" s="92" t="str">
        <f>+'Mileage Reimbursement Page 1'!D7</f>
        <v xml:space="preserve"> </v>
      </c>
      <c r="E7" s="3"/>
      <c r="F7" s="3"/>
      <c r="G7" s="7"/>
      <c r="H7" s="90"/>
    </row>
    <row r="8" spans="1:13" ht="21">
      <c r="A8" s="91" t="s">
        <v>18</v>
      </c>
      <c r="C8" s="1"/>
      <c r="D8" s="92" t="str">
        <f>+'Mileage Reimbursement Page 1'!D8</f>
        <v xml:space="preserve"> </v>
      </c>
      <c r="E8" s="3"/>
      <c r="F8" s="91" t="s">
        <v>20</v>
      </c>
      <c r="G8" s="120" t="str">
        <f>+'Mileage Reimbursement Page 1'!G8:H8</f>
        <v xml:space="preserve"> </v>
      </c>
      <c r="H8" s="120"/>
    </row>
    <row r="9" spans="1:13" ht="22" thickBot="1">
      <c r="A9" s="91"/>
      <c r="C9" s="1"/>
      <c r="D9" s="2"/>
      <c r="E9" s="3"/>
      <c r="F9" s="91"/>
      <c r="G9" s="7"/>
      <c r="H9" s="7"/>
    </row>
    <row r="10" spans="1:13" ht="23" thickBot="1">
      <c r="A10" s="9" t="s">
        <v>2</v>
      </c>
      <c r="B10" s="10"/>
      <c r="C10" s="10"/>
      <c r="D10" s="10" t="s">
        <v>11</v>
      </c>
      <c r="E10" s="10" t="s">
        <v>5</v>
      </c>
      <c r="F10" s="10" t="s">
        <v>6</v>
      </c>
      <c r="G10" s="10" t="s">
        <v>7</v>
      </c>
      <c r="H10" s="11" t="s">
        <v>16</v>
      </c>
      <c r="L10" s="55" t="s">
        <v>60</v>
      </c>
      <c r="M10" s="55" t="s">
        <v>61</v>
      </c>
    </row>
    <row r="11" spans="1:13" ht="45" hidden="1" thickBot="1">
      <c r="A11" s="9" t="s">
        <v>2</v>
      </c>
      <c r="B11" s="10" t="s">
        <v>3</v>
      </c>
      <c r="C11" s="10" t="s">
        <v>4</v>
      </c>
      <c r="D11" s="10" t="s">
        <v>11</v>
      </c>
      <c r="E11" s="10" t="s">
        <v>5</v>
      </c>
      <c r="F11" s="10" t="s">
        <v>6</v>
      </c>
      <c r="G11" s="10" t="s">
        <v>7</v>
      </c>
      <c r="H11" s="11" t="s">
        <v>16</v>
      </c>
    </row>
    <row r="12" spans="1:13" ht="22" thickBot="1">
      <c r="A12" s="103"/>
      <c r="B12" s="104"/>
      <c r="C12" s="105"/>
      <c r="D12" s="106" t="s">
        <v>98</v>
      </c>
      <c r="E12" s="107"/>
      <c r="F12" s="107"/>
      <c r="G12" s="108">
        <f>+'Mileage Reimbursement Page 2'!G58</f>
        <v>0</v>
      </c>
      <c r="H12" s="109">
        <f>+'Mileage Reimbursement Page 2'!H58</f>
        <v>0</v>
      </c>
      <c r="L12" s="50" t="s">
        <v>24</v>
      </c>
      <c r="M12" s="52" t="s">
        <v>62</v>
      </c>
    </row>
    <row r="13" spans="1:13" ht="21">
      <c r="A13" s="86"/>
      <c r="B13" s="23"/>
      <c r="C13" s="24"/>
      <c r="D13" s="25"/>
      <c r="E13" s="88"/>
      <c r="F13" s="88"/>
      <c r="G13" s="87" t="str">
        <f>IF(ISERROR(INDEX('Mileage Chart'!$A$3:$AI$37,VLOOKUP(E13,'Mileage Chart'!$AK$3:$AL$36,2,FALSE),VLOOKUP(F13,'Mileage Chart'!$AK$3:$AL$36,2,FALSE))),"",INDEX('Mileage Chart'!$A$3:$AI$37,VLOOKUP(E13,'Mileage Chart'!$AK$3:$AL$36,2,FALSE),VLOOKUP(F13,'Mileage Chart'!$AK$3:$AL$36,2,FALSE)))</f>
        <v/>
      </c>
      <c r="H13" s="99">
        <f>+IFERROR(Table146[[#This Row],[Total Miles]]*$H$3,0)</f>
        <v>0</v>
      </c>
      <c r="L13" s="50" t="s">
        <v>25</v>
      </c>
      <c r="M13" s="53" t="s">
        <v>63</v>
      </c>
    </row>
    <row r="14" spans="1:13" ht="21">
      <c r="A14" s="22"/>
      <c r="B14" s="26"/>
      <c r="C14" s="27"/>
      <c r="D14" s="28"/>
      <c r="E14" s="50"/>
      <c r="F14" s="50"/>
      <c r="G14" s="54" t="str">
        <f>IF(ISERROR(INDEX('Mileage Chart'!$A$3:$AI$37,VLOOKUP(E14,'Mileage Chart'!$AK$3:$AL$36,2,FALSE),VLOOKUP(F14,'Mileage Chart'!$AK$3:$AL$36,2,FALSE))),"",INDEX('Mileage Chart'!$A$3:$AI$37,VLOOKUP(E14,'Mileage Chart'!$AK$3:$AL$36,2,FALSE),VLOOKUP(F14,'Mileage Chart'!$AK$3:$AL$36,2,FALSE)))</f>
        <v/>
      </c>
      <c r="H14" s="99">
        <f>+IFERROR(Table146[[#This Row],[Total Miles]]*$H$3,0)</f>
        <v>0</v>
      </c>
      <c r="L14" s="50" t="s">
        <v>26</v>
      </c>
      <c r="M14" s="53" t="s">
        <v>64</v>
      </c>
    </row>
    <row r="15" spans="1:13" ht="21">
      <c r="A15" s="22"/>
      <c r="B15" s="26"/>
      <c r="C15" s="27"/>
      <c r="D15" s="28"/>
      <c r="E15" s="50"/>
      <c r="F15" s="50"/>
      <c r="G15" s="54" t="str">
        <f>IF(ISERROR(INDEX('Mileage Chart'!$A$3:$AI$37,VLOOKUP(E15,'Mileage Chart'!$AK$3:$AL$36,2,FALSE),VLOOKUP(F15,'Mileage Chart'!$AK$3:$AL$36,2,FALSE))),"",INDEX('Mileage Chart'!$A$3:$AI$37,VLOOKUP(E15,'Mileage Chart'!$AK$3:$AL$36,2,FALSE),VLOOKUP(F15,'Mileage Chart'!$AK$3:$AL$36,2,FALSE)))</f>
        <v/>
      </c>
      <c r="H15" s="99">
        <f>+IFERROR(Table146[[#This Row],[Total Miles]]*$H$3,0)</f>
        <v>0</v>
      </c>
      <c r="L15" s="50" t="s">
        <v>27</v>
      </c>
      <c r="M15" s="53" t="s">
        <v>65</v>
      </c>
    </row>
    <row r="16" spans="1:13" ht="21">
      <c r="A16" s="22"/>
      <c r="B16" s="26"/>
      <c r="C16" s="27"/>
      <c r="D16" s="28"/>
      <c r="E16" s="50"/>
      <c r="F16" s="50"/>
      <c r="G16" s="54" t="str">
        <f>IF(ISERROR(INDEX('Mileage Chart'!$A$3:$AI$37,VLOOKUP(E16,'Mileage Chart'!$AK$3:$AL$36,2,FALSE),VLOOKUP(F16,'Mileage Chart'!$AK$3:$AL$36,2,FALSE))),"",INDEX('Mileage Chart'!$A$3:$AI$37,VLOOKUP(E16,'Mileage Chart'!$AK$3:$AL$36,2,FALSE),VLOOKUP(F16,'Mileage Chart'!$AK$3:$AL$36,2,FALSE)))</f>
        <v/>
      </c>
      <c r="H16" s="99">
        <f>+IFERROR(Table146[[#This Row],[Total Miles]]*$H$3,0)</f>
        <v>0</v>
      </c>
      <c r="L16" s="50" t="s">
        <v>28</v>
      </c>
      <c r="M16" s="53" t="s">
        <v>66</v>
      </c>
    </row>
    <row r="17" spans="1:13" ht="21">
      <c r="A17" s="22"/>
      <c r="B17" s="26"/>
      <c r="C17" s="27"/>
      <c r="D17" s="28"/>
      <c r="E17" s="50"/>
      <c r="F17" s="50"/>
      <c r="G17" s="54" t="str">
        <f>IF(ISERROR(INDEX('Mileage Chart'!$A$3:$AI$37,VLOOKUP(E17,'Mileage Chart'!$AK$3:$AL$36,2,FALSE),VLOOKUP(F17,'Mileage Chart'!$AK$3:$AL$36,2,FALSE))),"",INDEX('Mileage Chart'!$A$3:$AI$37,VLOOKUP(E17,'Mileage Chart'!$AK$3:$AL$36,2,FALSE),VLOOKUP(F17,'Mileage Chart'!$AK$3:$AL$36,2,FALSE)))</f>
        <v/>
      </c>
      <c r="H17" s="99">
        <f>+IFERROR(Table146[[#This Row],[Total Miles]]*$H$3,0)</f>
        <v>0</v>
      </c>
      <c r="L17" s="50" t="s">
        <v>29</v>
      </c>
      <c r="M17" s="53" t="s">
        <v>67</v>
      </c>
    </row>
    <row r="18" spans="1:13" ht="21">
      <c r="A18" s="22"/>
      <c r="B18" s="26"/>
      <c r="C18" s="27"/>
      <c r="D18" s="28"/>
      <c r="E18" s="50"/>
      <c r="F18" s="50"/>
      <c r="G18" s="54" t="str">
        <f>IF(ISERROR(INDEX('Mileage Chart'!$A$3:$AI$37,VLOOKUP(E18,'Mileage Chart'!$AK$3:$AL$36,2,FALSE),VLOOKUP(F18,'Mileage Chart'!$AK$3:$AL$36,2,FALSE))),"",INDEX('Mileage Chart'!$A$3:$AI$37,VLOOKUP(E18,'Mileage Chart'!$AK$3:$AL$36,2,FALSE),VLOOKUP(F18,'Mileage Chart'!$AK$3:$AL$36,2,FALSE)))</f>
        <v/>
      </c>
      <c r="H18" s="99">
        <f>+IFERROR(Table146[[#This Row],[Total Miles]]*$H$3,0)</f>
        <v>0</v>
      </c>
      <c r="L18" s="50" t="s">
        <v>30</v>
      </c>
      <c r="M18" s="53" t="s">
        <v>68</v>
      </c>
    </row>
    <row r="19" spans="1:13" ht="21">
      <c r="A19" s="22"/>
      <c r="B19" s="26"/>
      <c r="C19" s="27"/>
      <c r="D19" s="28"/>
      <c r="E19" s="50"/>
      <c r="F19" s="28"/>
      <c r="G19" s="54" t="str">
        <f>IF(ISERROR(INDEX('Mileage Chart'!$A$3:$AI$37,VLOOKUP(E19,'Mileage Chart'!$AK$3:$AL$36,2,FALSE),VLOOKUP(F19,'Mileage Chart'!$AK$3:$AL$36,2,FALSE))),"",INDEX('Mileage Chart'!$A$3:$AI$37,VLOOKUP(E19,'Mileage Chart'!$AK$3:$AL$36,2,FALSE),VLOOKUP(F19,'Mileage Chart'!$AK$3:$AL$36,2,FALSE)))</f>
        <v/>
      </c>
      <c r="H19" s="99">
        <f>+IFERROR(Table146[[#This Row],[Total Miles]]*$H$3,0)</f>
        <v>0</v>
      </c>
      <c r="L19" s="50" t="s">
        <v>31</v>
      </c>
      <c r="M19" s="53" t="s">
        <v>69</v>
      </c>
    </row>
    <row r="20" spans="1:13" ht="21">
      <c r="A20" s="22"/>
      <c r="B20" s="26"/>
      <c r="C20" s="27"/>
      <c r="D20" s="28"/>
      <c r="E20" s="50"/>
      <c r="F20" s="28"/>
      <c r="G20" s="54" t="str">
        <f>IF(ISERROR(INDEX('Mileage Chart'!$A$3:$AI$37,VLOOKUP(E20,'Mileage Chart'!$AK$3:$AL$36,2,FALSE),VLOOKUP(F20,'Mileage Chart'!$AK$3:$AL$36,2,FALSE))),"",INDEX('Mileage Chart'!$A$3:$AI$37,VLOOKUP(E20,'Mileage Chart'!$AK$3:$AL$36,2,FALSE),VLOOKUP(F20,'Mileage Chart'!$AK$3:$AL$36,2,FALSE)))</f>
        <v/>
      </c>
      <c r="H20" s="99">
        <f>+IFERROR(Table146[[#This Row],[Total Miles]]*$H$3,0)</f>
        <v>0</v>
      </c>
      <c r="L20" s="50" t="s">
        <v>32</v>
      </c>
      <c r="M20" s="53" t="s">
        <v>70</v>
      </c>
    </row>
    <row r="21" spans="1:13" ht="21">
      <c r="A21" s="22"/>
      <c r="B21" s="26"/>
      <c r="C21" s="27"/>
      <c r="D21" s="28"/>
      <c r="E21" s="28"/>
      <c r="F21" s="28"/>
      <c r="G21" s="54" t="str">
        <f>IF(ISERROR(INDEX('Mileage Chart'!$A$3:$AI$37,VLOOKUP(E21,'Mileage Chart'!$AK$3:$AL$36,2,FALSE),VLOOKUP(F21,'Mileage Chart'!$AK$3:$AL$36,2,FALSE))),"",INDEX('Mileage Chart'!$A$3:$AI$37,VLOOKUP(E21,'Mileage Chart'!$AK$3:$AL$36,2,FALSE),VLOOKUP(F21,'Mileage Chart'!$AK$3:$AL$36,2,FALSE)))</f>
        <v/>
      </c>
      <c r="H21" s="99">
        <f>+IFERROR(Table146[[#This Row],[Total Miles]]*$H$3,0)</f>
        <v>0</v>
      </c>
      <c r="L21" s="50" t="s">
        <v>33</v>
      </c>
      <c r="M21" s="53" t="s">
        <v>71</v>
      </c>
    </row>
    <row r="22" spans="1:13" ht="21">
      <c r="A22" s="22"/>
      <c r="B22" s="26"/>
      <c r="C22" s="27"/>
      <c r="D22" s="28"/>
      <c r="E22" s="28"/>
      <c r="F22" s="28"/>
      <c r="G22" s="54" t="str">
        <f>IF(ISERROR(INDEX('Mileage Chart'!$A$3:$AI$37,VLOOKUP(E22,'Mileage Chart'!$AK$3:$AL$36,2,FALSE),VLOOKUP(F22,'Mileage Chart'!$AK$3:$AL$36,2,FALSE))),"",INDEX('Mileage Chart'!$A$3:$AI$37,VLOOKUP(E22,'Mileage Chart'!$AK$3:$AL$36,2,FALSE),VLOOKUP(F22,'Mileage Chart'!$AK$3:$AL$36,2,FALSE)))</f>
        <v/>
      </c>
      <c r="H22" s="99">
        <f>+IFERROR(Table146[[#This Row],[Total Miles]]*$H$3,0)</f>
        <v>0</v>
      </c>
      <c r="L22" s="50" t="s">
        <v>34</v>
      </c>
      <c r="M22" s="53" t="s">
        <v>72</v>
      </c>
    </row>
    <row r="23" spans="1:13" ht="21">
      <c r="A23" s="22"/>
      <c r="B23" s="26"/>
      <c r="C23" s="27"/>
      <c r="D23" s="28"/>
      <c r="E23" s="28"/>
      <c r="F23" s="28"/>
      <c r="G23" s="54" t="str">
        <f>IF(ISERROR(INDEX('Mileage Chart'!$A$3:$AI$37,VLOOKUP(E23,'Mileage Chart'!$AK$3:$AL$36,2,FALSE),VLOOKUP(F23,'Mileage Chart'!$AK$3:$AL$36,2,FALSE))),"",INDEX('Mileage Chart'!$A$3:$AI$37,VLOOKUP(E23,'Mileage Chart'!$AK$3:$AL$36,2,FALSE),VLOOKUP(F23,'Mileage Chart'!$AK$3:$AL$36,2,FALSE)))</f>
        <v/>
      </c>
      <c r="H23" s="99">
        <f>+IFERROR(Table146[[#This Row],[Total Miles]]*$H$3,0)</f>
        <v>0</v>
      </c>
      <c r="L23" s="50" t="s">
        <v>35</v>
      </c>
      <c r="M23" s="53" t="s">
        <v>73</v>
      </c>
    </row>
    <row r="24" spans="1:13" ht="21">
      <c r="A24" s="22"/>
      <c r="B24" s="26"/>
      <c r="C24" s="27"/>
      <c r="D24" s="28"/>
      <c r="E24" s="28"/>
      <c r="F24" s="28"/>
      <c r="G24" s="54" t="str">
        <f>IF(ISERROR(INDEX('Mileage Chart'!$A$3:$AI$37,VLOOKUP(E24,'Mileage Chart'!$AK$3:$AL$36,2,FALSE),VLOOKUP(F24,'Mileage Chart'!$AK$3:$AL$36,2,FALSE))),"",INDEX('Mileage Chart'!$A$3:$AI$37,VLOOKUP(E24,'Mileage Chart'!$AK$3:$AL$36,2,FALSE),VLOOKUP(F24,'Mileage Chart'!$AK$3:$AL$36,2,FALSE)))</f>
        <v/>
      </c>
      <c r="H24" s="99">
        <f>+IFERROR(Table146[[#This Row],[Total Miles]]*$H$3,0)</f>
        <v>0</v>
      </c>
      <c r="L24" s="50" t="s">
        <v>36</v>
      </c>
      <c r="M24" s="53" t="s">
        <v>74</v>
      </c>
    </row>
    <row r="25" spans="1:13" ht="21">
      <c r="A25" s="22"/>
      <c r="B25" s="26"/>
      <c r="C25" s="27"/>
      <c r="D25" s="28"/>
      <c r="E25" s="28"/>
      <c r="F25" s="28"/>
      <c r="G25" s="54" t="str">
        <f>IF(ISERROR(INDEX('Mileage Chart'!$A$3:$AI$37,VLOOKUP(E25,'Mileage Chart'!$AK$3:$AL$36,2,FALSE),VLOOKUP(F25,'Mileage Chart'!$AK$3:$AL$36,2,FALSE))),"",INDEX('Mileage Chart'!$A$3:$AI$37,VLOOKUP(E25,'Mileage Chart'!$AK$3:$AL$36,2,FALSE),VLOOKUP(F25,'Mileage Chart'!$AK$3:$AL$36,2,FALSE)))</f>
        <v/>
      </c>
      <c r="H25" s="99">
        <f>+IFERROR(Table146[[#This Row],[Total Miles]]*$H$3,0)</f>
        <v>0</v>
      </c>
      <c r="L25" s="50" t="s">
        <v>37</v>
      </c>
      <c r="M25" s="53" t="s">
        <v>75</v>
      </c>
    </row>
    <row r="26" spans="1:13" ht="21">
      <c r="A26" s="22"/>
      <c r="B26" s="26"/>
      <c r="C26" s="27"/>
      <c r="D26" s="28"/>
      <c r="E26" s="28"/>
      <c r="F26" s="28"/>
      <c r="G26" s="54" t="str">
        <f>IF(ISERROR(INDEX('Mileage Chart'!$A$3:$AI$37,VLOOKUP(E26,'Mileage Chart'!$AK$3:$AL$36,2,FALSE),VLOOKUP(F26,'Mileage Chart'!$AK$3:$AL$36,2,FALSE))),"",INDEX('Mileage Chart'!$A$3:$AI$37,VLOOKUP(E26,'Mileage Chart'!$AK$3:$AL$36,2,FALSE),VLOOKUP(F26,'Mileage Chart'!$AK$3:$AL$36,2,FALSE)))</f>
        <v/>
      </c>
      <c r="H26" s="99">
        <f>+IFERROR(Table146[[#This Row],[Total Miles]]*$H$3,0)</f>
        <v>0</v>
      </c>
      <c r="L26" s="50" t="s">
        <v>38</v>
      </c>
      <c r="M26" s="53" t="s">
        <v>76</v>
      </c>
    </row>
    <row r="27" spans="1:13" ht="21">
      <c r="A27" s="22"/>
      <c r="B27" s="26"/>
      <c r="C27" s="27"/>
      <c r="D27" s="28"/>
      <c r="E27" s="28"/>
      <c r="F27" s="28"/>
      <c r="G27" s="54" t="str">
        <f>IF(ISERROR(INDEX('Mileage Chart'!$A$3:$AI$37,VLOOKUP(E27,'Mileage Chart'!$AK$3:$AL$36,2,FALSE),VLOOKUP(F27,'Mileage Chart'!$AK$3:$AL$36,2,FALSE))),"",INDEX('Mileage Chart'!$A$3:$AI$37,VLOOKUP(E27,'Mileage Chart'!$AK$3:$AL$36,2,FALSE),VLOOKUP(F27,'Mileage Chart'!$AK$3:$AL$36,2,FALSE)))</f>
        <v/>
      </c>
      <c r="H27" s="99">
        <f>+IFERROR(Table146[[#This Row],[Total Miles]]*$H$3,0)</f>
        <v>0</v>
      </c>
      <c r="L27" s="50" t="s">
        <v>39</v>
      </c>
      <c r="M27" s="53" t="s">
        <v>77</v>
      </c>
    </row>
    <row r="28" spans="1:13" ht="21">
      <c r="A28" s="22"/>
      <c r="B28" s="26"/>
      <c r="C28" s="27"/>
      <c r="D28" s="28"/>
      <c r="E28" s="28"/>
      <c r="F28" s="28"/>
      <c r="G28" s="54" t="str">
        <f>IF(ISERROR(INDEX('Mileage Chart'!$A$3:$AI$37,VLOOKUP(E28,'Mileage Chart'!$AK$3:$AL$36,2,FALSE),VLOOKUP(F28,'Mileage Chart'!$AK$3:$AL$36,2,FALSE))),"",INDEX('Mileage Chart'!$A$3:$AI$37,VLOOKUP(E28,'Mileage Chart'!$AK$3:$AL$36,2,FALSE),VLOOKUP(F28,'Mileage Chart'!$AK$3:$AL$36,2,FALSE)))</f>
        <v/>
      </c>
      <c r="H28" s="99">
        <f>+IFERROR(Table146[[#This Row],[Total Miles]]*$H$3,0)</f>
        <v>0</v>
      </c>
      <c r="L28" s="50" t="s">
        <v>40</v>
      </c>
      <c r="M28" s="53" t="s">
        <v>78</v>
      </c>
    </row>
    <row r="29" spans="1:13" ht="21">
      <c r="A29" s="22"/>
      <c r="B29" s="26"/>
      <c r="C29" s="27"/>
      <c r="D29" s="28"/>
      <c r="E29" s="28"/>
      <c r="F29" s="28"/>
      <c r="G29" s="54" t="str">
        <f>IF(ISERROR(INDEX('Mileage Chart'!$A$3:$AI$37,VLOOKUP(E29,'Mileage Chart'!$AK$3:$AL$36,2,FALSE),VLOOKUP(F29,'Mileage Chart'!$AK$3:$AL$36,2,FALSE))),"",INDEX('Mileage Chart'!$A$3:$AI$37,VLOOKUP(E29,'Mileage Chart'!$AK$3:$AL$36,2,FALSE),VLOOKUP(F29,'Mileage Chart'!$AK$3:$AL$36,2,FALSE)))</f>
        <v/>
      </c>
      <c r="H29" s="99">
        <f>+IFERROR(Table146[[#This Row],[Total Miles]]*$H$3,0)</f>
        <v>0</v>
      </c>
      <c r="L29" s="50" t="s">
        <v>41</v>
      </c>
      <c r="M29" s="53" t="s">
        <v>79</v>
      </c>
    </row>
    <row r="30" spans="1:13" ht="21">
      <c r="A30" s="22"/>
      <c r="B30" s="26"/>
      <c r="C30" s="27"/>
      <c r="D30" s="28"/>
      <c r="E30" s="28"/>
      <c r="F30" s="28"/>
      <c r="G30" s="54" t="str">
        <f>IF(ISERROR(INDEX('Mileage Chart'!$A$3:$AI$37,VLOOKUP(E30,'Mileage Chart'!$AK$3:$AL$36,2,FALSE),VLOOKUP(F30,'Mileage Chart'!$AK$3:$AL$36,2,FALSE))),"",INDEX('Mileage Chart'!$A$3:$AI$37,VLOOKUP(E30,'Mileage Chart'!$AK$3:$AL$36,2,FALSE),VLOOKUP(F30,'Mileage Chart'!$AK$3:$AL$36,2,FALSE)))</f>
        <v/>
      </c>
      <c r="H30" s="99">
        <f>+IFERROR(Table146[[#This Row],[Total Miles]]*$H$3,0)</f>
        <v>0</v>
      </c>
      <c r="L30" s="50" t="s">
        <v>42</v>
      </c>
      <c r="M30" s="53" t="s">
        <v>80</v>
      </c>
    </row>
    <row r="31" spans="1:13" ht="21">
      <c r="A31" s="22"/>
      <c r="B31" s="29"/>
      <c r="C31" s="28"/>
      <c r="D31" s="28"/>
      <c r="E31" s="28"/>
      <c r="F31" s="28"/>
      <c r="G31" s="54" t="str">
        <f>IF(ISERROR(INDEX('Mileage Chart'!$A$3:$AI$37,VLOOKUP(E31,'Mileage Chart'!$AK$3:$AL$36,2,FALSE),VLOOKUP(F31,'Mileage Chart'!$AK$3:$AL$36,2,FALSE))),"",INDEX('Mileage Chart'!$A$3:$AI$37,VLOOKUP(E31,'Mileage Chart'!$AK$3:$AL$36,2,FALSE),VLOOKUP(F31,'Mileage Chart'!$AK$3:$AL$36,2,FALSE)))</f>
        <v/>
      </c>
      <c r="H31" s="99">
        <f>+IFERROR(Table146[[#This Row],[Total Miles]]*$H$3,0)</f>
        <v>0</v>
      </c>
      <c r="L31" s="50" t="s">
        <v>43</v>
      </c>
      <c r="M31" s="53" t="s">
        <v>81</v>
      </c>
    </row>
    <row r="32" spans="1:13" ht="21">
      <c r="A32" s="22"/>
      <c r="B32" s="26"/>
      <c r="C32" s="27"/>
      <c r="D32" s="28"/>
      <c r="E32" s="28"/>
      <c r="F32" s="28"/>
      <c r="G32" s="54" t="str">
        <f>IF(ISERROR(INDEX('Mileage Chart'!$A$3:$AI$37,VLOOKUP(E32,'Mileage Chart'!$AK$3:$AL$36,2,FALSE),VLOOKUP(F32,'Mileage Chart'!$AK$3:$AL$36,2,FALSE))),"",INDEX('Mileage Chart'!$A$3:$AI$37,VLOOKUP(E32,'Mileage Chart'!$AK$3:$AL$36,2,FALSE),VLOOKUP(F32,'Mileage Chart'!$AK$3:$AL$36,2,FALSE)))</f>
        <v/>
      </c>
      <c r="H32" s="99">
        <f>+IFERROR(Table146[[#This Row],[Total Miles]]*$H$3,0)</f>
        <v>0</v>
      </c>
      <c r="L32" s="50" t="s">
        <v>44</v>
      </c>
      <c r="M32" s="53" t="s">
        <v>82</v>
      </c>
    </row>
    <row r="33" spans="1:13" ht="21">
      <c r="A33" s="22"/>
      <c r="B33" s="26"/>
      <c r="C33" s="27"/>
      <c r="D33" s="28"/>
      <c r="E33" s="28"/>
      <c r="F33" s="28"/>
      <c r="G33" s="54" t="str">
        <f>IF(ISERROR(INDEX('Mileage Chart'!$A$3:$AI$37,VLOOKUP(E33,'Mileage Chart'!$AK$3:$AL$36,2,FALSE),VLOOKUP(F33,'Mileage Chart'!$AK$3:$AL$36,2,FALSE))),"",INDEX('Mileage Chart'!$A$3:$AI$37,VLOOKUP(E33,'Mileage Chart'!$AK$3:$AL$36,2,FALSE),VLOOKUP(F33,'Mileage Chart'!$AK$3:$AL$36,2,FALSE)))</f>
        <v/>
      </c>
      <c r="H33" s="99">
        <f>+IFERROR(Table146[[#This Row],[Total Miles]]*$H$3,0)</f>
        <v>0</v>
      </c>
      <c r="L33" s="50" t="s">
        <v>45</v>
      </c>
      <c r="M33" s="53" t="s">
        <v>83</v>
      </c>
    </row>
    <row r="34" spans="1:13" ht="21">
      <c r="A34" s="22"/>
      <c r="B34" s="26"/>
      <c r="C34" s="27"/>
      <c r="D34" s="28"/>
      <c r="E34" s="28"/>
      <c r="F34" s="28"/>
      <c r="G34" s="54" t="str">
        <f>IF(ISERROR(INDEX('Mileage Chart'!$A$3:$AI$37,VLOOKUP(E34,'Mileage Chart'!$AK$3:$AL$36,2,FALSE),VLOOKUP(F34,'Mileage Chart'!$AK$3:$AL$36,2,FALSE))),"",INDEX('Mileage Chart'!$A$3:$AI$37,VLOOKUP(E34,'Mileage Chart'!$AK$3:$AL$36,2,FALSE),VLOOKUP(F34,'Mileage Chart'!$AK$3:$AL$36,2,FALSE)))</f>
        <v/>
      </c>
      <c r="H34" s="99">
        <f>+IFERROR(Table146[[#This Row],[Total Miles]]*$H$3,0)</f>
        <v>0</v>
      </c>
      <c r="L34" s="50" t="s">
        <v>46</v>
      </c>
      <c r="M34" s="53" t="s">
        <v>84</v>
      </c>
    </row>
    <row r="35" spans="1:13" ht="21">
      <c r="A35" s="22"/>
      <c r="B35" s="26"/>
      <c r="C35" s="27"/>
      <c r="D35" s="28"/>
      <c r="E35" s="28"/>
      <c r="F35" s="28"/>
      <c r="G35" s="54" t="str">
        <f>IF(ISERROR(INDEX('Mileage Chart'!$A$3:$AI$37,VLOOKUP(E35,'Mileage Chart'!$AK$3:$AL$36,2,FALSE),VLOOKUP(F35,'Mileage Chart'!$AK$3:$AL$36,2,FALSE))),"",INDEX('Mileage Chart'!$A$3:$AI$37,VLOOKUP(E35,'Mileage Chart'!$AK$3:$AL$36,2,FALSE),VLOOKUP(F35,'Mileage Chart'!$AK$3:$AL$36,2,FALSE)))</f>
        <v/>
      </c>
      <c r="H35" s="99">
        <f>+IFERROR(Table146[[#This Row],[Total Miles]]*$H$3,0)</f>
        <v>0</v>
      </c>
      <c r="L35" s="50" t="s">
        <v>47</v>
      </c>
      <c r="M35" s="53" t="s">
        <v>85</v>
      </c>
    </row>
    <row r="36" spans="1:13" ht="21">
      <c r="A36" s="22"/>
      <c r="B36" s="26"/>
      <c r="C36" s="27"/>
      <c r="D36" s="28"/>
      <c r="E36" s="28"/>
      <c r="F36" s="28"/>
      <c r="G36" s="54" t="str">
        <f>IF(ISERROR(INDEX('Mileage Chart'!$A$3:$AI$37,VLOOKUP(E36,'Mileage Chart'!$AK$3:$AL$36,2,FALSE),VLOOKUP(F36,'Mileage Chart'!$AK$3:$AL$36,2,FALSE))),"",INDEX('Mileage Chart'!$A$3:$AI$37,VLOOKUP(E36,'Mileage Chart'!$AK$3:$AL$36,2,FALSE),VLOOKUP(F36,'Mileage Chart'!$AK$3:$AL$36,2,FALSE)))</f>
        <v/>
      </c>
      <c r="H36" s="99">
        <f>+IFERROR(Table146[[#This Row],[Total Miles]]*$H$3,0)</f>
        <v>0</v>
      </c>
      <c r="L36" s="50" t="s">
        <v>48</v>
      </c>
      <c r="M36" s="53" t="s">
        <v>86</v>
      </c>
    </row>
    <row r="37" spans="1:13" ht="21">
      <c r="A37" s="22"/>
      <c r="B37" s="26"/>
      <c r="C37" s="27"/>
      <c r="D37" s="28"/>
      <c r="E37" s="28"/>
      <c r="F37" s="28"/>
      <c r="G37" s="54" t="str">
        <f>IF(ISERROR(INDEX('Mileage Chart'!$A$3:$AI$37,VLOOKUP(E37,'Mileage Chart'!$AK$3:$AL$36,2,FALSE),VLOOKUP(F37,'Mileage Chart'!$AK$3:$AL$36,2,FALSE))),"",INDEX('Mileage Chart'!$A$3:$AI$37,VLOOKUP(E37,'Mileage Chart'!$AK$3:$AL$36,2,FALSE),VLOOKUP(F37,'Mileage Chart'!$AK$3:$AL$36,2,FALSE)))</f>
        <v/>
      </c>
      <c r="H37" s="99">
        <f>+IFERROR(Table146[[#This Row],[Total Miles]]*$H$3,0)</f>
        <v>0</v>
      </c>
      <c r="L37" s="50" t="s">
        <v>49</v>
      </c>
      <c r="M37" s="53" t="s">
        <v>87</v>
      </c>
    </row>
    <row r="38" spans="1:13" ht="21">
      <c r="A38" s="22"/>
      <c r="B38" s="26"/>
      <c r="C38" s="27"/>
      <c r="D38" s="28"/>
      <c r="E38" s="28"/>
      <c r="F38" s="28"/>
      <c r="G38" s="54" t="str">
        <f>IF(ISERROR(INDEX('Mileage Chart'!$A$3:$AI$37,VLOOKUP(E38,'Mileage Chart'!$AK$3:$AL$36,2,FALSE),VLOOKUP(F38,'Mileage Chart'!$AK$3:$AL$36,2,FALSE))),"",INDEX('Mileage Chart'!$A$3:$AI$37,VLOOKUP(E38,'Mileage Chart'!$AK$3:$AL$36,2,FALSE),VLOOKUP(F38,'Mileage Chart'!$AK$3:$AL$36,2,FALSE)))</f>
        <v/>
      </c>
      <c r="H38" s="99">
        <f>+IFERROR(Table146[[#This Row],[Total Miles]]*$H$3,0)</f>
        <v>0</v>
      </c>
      <c r="L38" s="50" t="s">
        <v>50</v>
      </c>
      <c r="M38" s="53" t="s">
        <v>88</v>
      </c>
    </row>
    <row r="39" spans="1:13" ht="21">
      <c r="A39" s="22"/>
      <c r="B39" s="26"/>
      <c r="C39" s="27"/>
      <c r="D39" s="28"/>
      <c r="E39" s="28"/>
      <c r="F39" s="28"/>
      <c r="G39" s="54" t="str">
        <f>IF(ISERROR(INDEX('Mileage Chart'!$A$3:$AI$37,VLOOKUP(E39,'Mileage Chart'!$AK$3:$AL$36,2,FALSE),VLOOKUP(F39,'Mileage Chart'!$AK$3:$AL$36,2,FALSE))),"",INDEX('Mileage Chart'!$A$3:$AI$37,VLOOKUP(E39,'Mileage Chart'!$AK$3:$AL$36,2,FALSE),VLOOKUP(F39,'Mileage Chart'!$AK$3:$AL$36,2,FALSE)))</f>
        <v/>
      </c>
      <c r="H39" s="99">
        <f>+IFERROR(Table146[[#This Row],[Total Miles]]*$H$3,0)</f>
        <v>0</v>
      </c>
      <c r="L39" s="50" t="s">
        <v>59</v>
      </c>
      <c r="M39" s="53" t="s">
        <v>94</v>
      </c>
    </row>
    <row r="40" spans="1:13" ht="21">
      <c r="A40" s="22"/>
      <c r="B40" s="26"/>
      <c r="C40" s="27"/>
      <c r="D40" s="28"/>
      <c r="E40" s="28"/>
      <c r="F40" s="28"/>
      <c r="G40" s="54" t="str">
        <f>IF(ISERROR(INDEX('Mileage Chart'!$A$3:$AI$37,VLOOKUP(E40,'Mileage Chart'!$AK$3:$AL$36,2,FALSE),VLOOKUP(F40,'Mileage Chart'!$AK$3:$AL$36,2,FALSE))),"",INDEX('Mileage Chart'!$A$3:$AI$37,VLOOKUP(E40,'Mileage Chart'!$AK$3:$AL$36,2,FALSE),VLOOKUP(F40,'Mileage Chart'!$AK$3:$AL$36,2,FALSE)))</f>
        <v/>
      </c>
      <c r="H40" s="99">
        <f>+IFERROR(Table146[[#This Row],[Total Miles]]*$H$3,0)</f>
        <v>0</v>
      </c>
      <c r="L40" s="50" t="s">
        <v>51</v>
      </c>
      <c r="M40" s="53" t="s">
        <v>89</v>
      </c>
    </row>
    <row r="41" spans="1:13" ht="21">
      <c r="A41" s="22"/>
      <c r="B41" s="26"/>
      <c r="C41" s="27"/>
      <c r="D41" s="28"/>
      <c r="E41" s="28"/>
      <c r="F41" s="28"/>
      <c r="G41" s="54" t="str">
        <f>IF(ISERROR(INDEX('Mileage Chart'!$A$3:$AI$37,VLOOKUP(E41,'Mileage Chart'!$AK$3:$AL$36,2,FALSE),VLOOKUP(F41,'Mileage Chart'!$AK$3:$AL$36,2,FALSE))),"",INDEX('Mileage Chart'!$A$3:$AI$37,VLOOKUP(E41,'Mileage Chart'!$AK$3:$AL$36,2,FALSE),VLOOKUP(F41,'Mileage Chart'!$AK$3:$AL$36,2,FALSE)))</f>
        <v/>
      </c>
      <c r="H41" s="99">
        <f>+IFERROR(Table146[[#This Row],[Total Miles]]*$H$3,0)</f>
        <v>0</v>
      </c>
      <c r="L41" s="50" t="s">
        <v>52</v>
      </c>
      <c r="M41" s="53" t="s">
        <v>90</v>
      </c>
    </row>
    <row r="42" spans="1:13" ht="21">
      <c r="A42" s="22"/>
      <c r="B42" s="26"/>
      <c r="C42" s="27"/>
      <c r="D42" s="28"/>
      <c r="E42" s="28"/>
      <c r="F42" s="28"/>
      <c r="G42" s="54" t="str">
        <f>IF(ISERROR(INDEX('Mileage Chart'!$A$3:$AI$37,VLOOKUP(E42,'Mileage Chart'!$AK$3:$AL$36,2,FALSE),VLOOKUP(F42,'Mileage Chart'!$AK$3:$AL$36,2,FALSE))),"",INDEX('Mileage Chart'!$A$3:$AI$37,VLOOKUP(E42,'Mileage Chart'!$AK$3:$AL$36,2,FALSE),VLOOKUP(F42,'Mileage Chart'!$AK$3:$AL$36,2,FALSE)))</f>
        <v/>
      </c>
      <c r="H42" s="99">
        <f>+IFERROR(Table146[[#This Row],[Total Miles]]*$H$3,0)</f>
        <v>0</v>
      </c>
      <c r="L42" s="50" t="s">
        <v>53</v>
      </c>
      <c r="M42" s="53" t="s">
        <v>91</v>
      </c>
    </row>
    <row r="43" spans="1:13" ht="21">
      <c r="A43" s="22"/>
      <c r="B43" s="26"/>
      <c r="C43" s="27"/>
      <c r="D43" s="28"/>
      <c r="E43" s="28"/>
      <c r="F43" s="28"/>
      <c r="G43" s="54" t="str">
        <f>IF(ISERROR(INDEX('Mileage Chart'!$A$3:$AI$37,VLOOKUP(E43,'Mileage Chart'!$AK$3:$AL$36,2,FALSE),VLOOKUP(F43,'Mileage Chart'!$AK$3:$AL$36,2,FALSE))),"",INDEX('Mileage Chart'!$A$3:$AI$37,VLOOKUP(E43,'Mileage Chart'!$AK$3:$AL$36,2,FALSE),VLOOKUP(F43,'Mileage Chart'!$AK$3:$AL$36,2,FALSE)))</f>
        <v/>
      </c>
      <c r="H43" s="99">
        <f>+IFERROR(Table146[[#This Row],[Total Miles]]*$H$3,0)</f>
        <v>0</v>
      </c>
      <c r="L43" s="50" t="s">
        <v>54</v>
      </c>
      <c r="M43" s="53" t="s">
        <v>93</v>
      </c>
    </row>
    <row r="44" spans="1:13" ht="22" thickBot="1">
      <c r="A44" s="22"/>
      <c r="B44" s="26"/>
      <c r="C44" s="27"/>
      <c r="D44" s="28"/>
      <c r="E44" s="28"/>
      <c r="F44" s="28"/>
      <c r="G44" s="54" t="str">
        <f>IF(ISERROR(INDEX('Mileage Chart'!$A$3:$AI$37,VLOOKUP(E44,'Mileage Chart'!$AK$3:$AL$36,2,FALSE),VLOOKUP(F44,'Mileage Chart'!$AK$3:$AL$36,2,FALSE))),"",INDEX('Mileage Chart'!$A$3:$AI$37,VLOOKUP(E44,'Mileage Chart'!$AK$3:$AL$36,2,FALSE),VLOOKUP(F44,'Mileage Chart'!$AK$3:$AL$36,2,FALSE)))</f>
        <v/>
      </c>
      <c r="H44" s="99">
        <f>+IFERROR(Table146[[#This Row],[Total Miles]]*$H$3,0)</f>
        <v>0</v>
      </c>
      <c r="L44" s="51" t="s">
        <v>55</v>
      </c>
      <c r="M44" s="53" t="s">
        <v>92</v>
      </c>
    </row>
    <row r="45" spans="1:13" ht="21">
      <c r="A45" s="22"/>
      <c r="B45" s="26"/>
      <c r="C45" s="27"/>
      <c r="D45" s="28"/>
      <c r="E45" s="28"/>
      <c r="F45" s="28"/>
      <c r="G45" s="54" t="str">
        <f>IF(ISERROR(INDEX('Mileage Chart'!$A$3:$AI$37,VLOOKUP(E45,'Mileage Chart'!$AK$3:$AL$36,2,FALSE),VLOOKUP(F45,'Mileage Chart'!$AK$3:$AL$36,2,FALSE))),"",INDEX('Mileage Chart'!$A$3:$AI$37,VLOOKUP(E45,'Mileage Chart'!$AK$3:$AL$36,2,FALSE),VLOOKUP(F45,'Mileage Chart'!$AK$3:$AL$36,2,FALSE)))</f>
        <v/>
      </c>
      <c r="H45" s="99">
        <f>+IFERROR(Table146[[#This Row],[Total Miles]]*$H$3,0)</f>
        <v>0</v>
      </c>
    </row>
    <row r="46" spans="1:13" ht="21">
      <c r="A46" s="22"/>
      <c r="B46" s="26"/>
      <c r="C46" s="27"/>
      <c r="D46" s="28"/>
      <c r="E46" s="28"/>
      <c r="F46" s="28"/>
      <c r="G46" s="54" t="str">
        <f>IF(ISERROR(INDEX('Mileage Chart'!$A$3:$AI$37,VLOOKUP(E46,'Mileage Chart'!$AK$3:$AL$36,2,FALSE),VLOOKUP(F46,'Mileage Chart'!$AK$3:$AL$36,2,FALSE))),"",INDEX('Mileage Chart'!$A$3:$AI$37,VLOOKUP(E46,'Mileage Chart'!$AK$3:$AL$36,2,FALSE),VLOOKUP(F46,'Mileage Chart'!$AK$3:$AL$36,2,FALSE)))</f>
        <v/>
      </c>
      <c r="H46" s="99">
        <f>+IFERROR(Table146[[#This Row],[Total Miles]]*$H$3,0)</f>
        <v>0</v>
      </c>
    </row>
    <row r="47" spans="1:13" ht="21">
      <c r="A47" s="30"/>
      <c r="B47" s="26"/>
      <c r="C47" s="27"/>
      <c r="D47" s="28"/>
      <c r="E47" s="28"/>
      <c r="F47" s="28"/>
      <c r="G47" s="54" t="str">
        <f>IF(ISERROR(INDEX('Mileage Chart'!$A$3:$AI$37,VLOOKUP(E47,'Mileage Chart'!$AK$3:$AL$36,2,FALSE),VLOOKUP(F47,'Mileage Chart'!$AK$3:$AL$36,2,FALSE))),"",INDEX('Mileage Chart'!$A$3:$AI$37,VLOOKUP(E47,'Mileage Chart'!$AK$3:$AL$36,2,FALSE),VLOOKUP(F47,'Mileage Chart'!$AK$3:$AL$36,2,FALSE)))</f>
        <v/>
      </c>
      <c r="H47" s="99">
        <f>+IFERROR(Table146[[#This Row],[Total Miles]]*$H$3,0)</f>
        <v>0</v>
      </c>
    </row>
    <row r="48" spans="1:13" ht="21">
      <c r="A48" s="56"/>
      <c r="B48" s="26"/>
      <c r="C48" s="27"/>
      <c r="D48" s="28"/>
      <c r="E48" s="28"/>
      <c r="F48" s="28"/>
      <c r="G48" s="54" t="str">
        <f>IF(ISERROR(INDEX('Mileage Chart'!$A$3:$AI$37,VLOOKUP(E48,'Mileage Chart'!$AK$3:$AL$36,2,FALSE),VLOOKUP(F48,'Mileage Chart'!$AK$3:$AL$36,2,FALSE))),"",INDEX('Mileage Chart'!$A$3:$AI$37,VLOOKUP(E48,'Mileage Chart'!$AK$3:$AL$36,2,FALSE),VLOOKUP(F48,'Mileage Chart'!$AK$3:$AL$36,2,FALSE)))</f>
        <v/>
      </c>
      <c r="H48" s="99">
        <f>+IFERROR(Table146[[#This Row],[Total Miles]]*$H$3,0)</f>
        <v>0</v>
      </c>
    </row>
    <row r="49" spans="1:8" ht="21">
      <c r="A49" s="56"/>
      <c r="B49" s="26"/>
      <c r="C49" s="27"/>
      <c r="D49" s="28"/>
      <c r="E49" s="28"/>
      <c r="F49" s="28"/>
      <c r="G49" s="54" t="str">
        <f>IF(ISERROR(INDEX('Mileage Chart'!$A$3:$AI$37,VLOOKUP(E49,'Mileage Chart'!$AK$3:$AL$36,2,FALSE),VLOOKUP(F49,'Mileage Chart'!$AK$3:$AL$36,2,FALSE))),"",INDEX('Mileage Chart'!$A$3:$AI$37,VLOOKUP(E49,'Mileage Chart'!$AK$3:$AL$36,2,FALSE),VLOOKUP(F49,'Mileage Chart'!$AK$3:$AL$36,2,FALSE)))</f>
        <v/>
      </c>
      <c r="H49" s="99">
        <f>+IFERROR(Table146[[#This Row],[Total Miles]]*$H$3,0)</f>
        <v>0</v>
      </c>
    </row>
    <row r="50" spans="1:8" ht="21">
      <c r="A50" s="56"/>
      <c r="B50" s="26"/>
      <c r="C50" s="27"/>
      <c r="D50" s="28"/>
      <c r="E50" s="28"/>
      <c r="F50" s="28"/>
      <c r="G50" s="54" t="str">
        <f>IF(ISERROR(INDEX('Mileage Chart'!$A$3:$AI$37,VLOOKUP(E50,'Mileage Chart'!$AK$3:$AL$36,2,FALSE),VLOOKUP(F50,'Mileage Chart'!$AK$3:$AL$36,2,FALSE))),"",INDEX('Mileage Chart'!$A$3:$AI$37,VLOOKUP(E50,'Mileage Chart'!$AK$3:$AL$36,2,FALSE),VLOOKUP(F50,'Mileage Chart'!$AK$3:$AL$36,2,FALSE)))</f>
        <v/>
      </c>
      <c r="H50" s="99">
        <f>+IFERROR(Table146[[#This Row],[Total Miles]]*$H$3,0)</f>
        <v>0</v>
      </c>
    </row>
    <row r="51" spans="1:8" ht="21">
      <c r="A51" s="56"/>
      <c r="B51" s="26"/>
      <c r="C51" s="27"/>
      <c r="D51" s="28"/>
      <c r="E51" s="28"/>
      <c r="F51" s="28"/>
      <c r="G51" s="54" t="str">
        <f>IF(ISERROR(INDEX('Mileage Chart'!$A$3:$AI$37,VLOOKUP(E51,'Mileage Chart'!$AK$3:$AL$36,2,FALSE),VLOOKUP(F51,'Mileage Chart'!$AK$3:$AL$36,2,FALSE))),"",INDEX('Mileage Chart'!$A$3:$AI$37,VLOOKUP(E51,'Mileage Chart'!$AK$3:$AL$36,2,FALSE),VLOOKUP(F51,'Mileage Chart'!$AK$3:$AL$36,2,FALSE)))</f>
        <v/>
      </c>
      <c r="H51" s="99">
        <f>+IFERROR(Table146[[#This Row],[Total Miles]]*$H$3,0)</f>
        <v>0</v>
      </c>
    </row>
    <row r="52" spans="1:8" ht="21">
      <c r="A52" s="56"/>
      <c r="B52" s="26"/>
      <c r="C52" s="27"/>
      <c r="D52" s="28"/>
      <c r="E52" s="28"/>
      <c r="F52" s="28"/>
      <c r="G52" s="54" t="str">
        <f>IF(ISERROR(INDEX('Mileage Chart'!$A$3:$AI$37,VLOOKUP(E52,'Mileage Chart'!$AK$3:$AL$36,2,FALSE),VLOOKUP(F52,'Mileage Chart'!$AK$3:$AL$36,2,FALSE))),"",INDEX('Mileage Chart'!$A$3:$AI$37,VLOOKUP(E52,'Mileage Chart'!$AK$3:$AL$36,2,FALSE),VLOOKUP(F52,'Mileage Chart'!$AK$3:$AL$36,2,FALSE)))</f>
        <v/>
      </c>
      <c r="H52" s="99">
        <f>+IFERROR(Table146[[#This Row],[Total Miles]]*$H$3,0)</f>
        <v>0</v>
      </c>
    </row>
    <row r="53" spans="1:8" ht="21">
      <c r="A53" s="56"/>
      <c r="B53" s="26"/>
      <c r="C53" s="27"/>
      <c r="D53" s="28"/>
      <c r="E53" s="28"/>
      <c r="F53" s="28"/>
      <c r="G53" s="54" t="str">
        <f>IF(ISERROR(INDEX('Mileage Chart'!$A$3:$AI$37,VLOOKUP(E53,'Mileage Chart'!$AK$3:$AL$36,2,FALSE),VLOOKUP(F53,'Mileage Chart'!$AK$3:$AL$36,2,FALSE))),"",INDEX('Mileage Chart'!$A$3:$AI$37,VLOOKUP(E53,'Mileage Chart'!$AK$3:$AL$36,2,FALSE),VLOOKUP(F53,'Mileage Chart'!$AK$3:$AL$36,2,FALSE)))</f>
        <v/>
      </c>
      <c r="H53" s="99">
        <f>+IFERROR(Table146[[#This Row],[Total Miles]]*$H$3,0)</f>
        <v>0</v>
      </c>
    </row>
    <row r="54" spans="1:8" ht="21">
      <c r="A54" s="31"/>
      <c r="B54" s="26"/>
      <c r="C54" s="27"/>
      <c r="D54" s="28"/>
      <c r="E54" s="28"/>
      <c r="F54" s="28"/>
      <c r="G54" s="54" t="str">
        <f>IF(ISERROR(INDEX('Mileage Chart'!$A$3:$AI$37,VLOOKUP(E54,'Mileage Chart'!$AK$3:$AL$36,2,FALSE),VLOOKUP(F54,'Mileage Chart'!$AK$3:$AL$36,2,FALSE))),"",INDEX('Mileage Chart'!$A$3:$AI$37,VLOOKUP(E54,'Mileage Chart'!$AK$3:$AL$36,2,FALSE),VLOOKUP(F54,'Mileage Chart'!$AK$3:$AL$36,2,FALSE)))</f>
        <v/>
      </c>
      <c r="H54" s="99">
        <f>+IFERROR(Table146[[#This Row],[Total Miles]]*$H$3,0)</f>
        <v>0</v>
      </c>
    </row>
    <row r="55" spans="1:8" ht="21">
      <c r="A55" s="32"/>
      <c r="B55" s="26"/>
      <c r="C55" s="27"/>
      <c r="D55" s="28"/>
      <c r="E55" s="28"/>
      <c r="F55" s="28"/>
      <c r="G55" s="54" t="str">
        <f>IF(ISERROR(INDEX('Mileage Chart'!$A$3:$AI$37,VLOOKUP(E55,'Mileage Chart'!$AK$3:$AL$36,2,FALSE),VLOOKUP(F55,'Mileage Chart'!$AK$3:$AL$36,2,FALSE))),"",INDEX('Mileage Chart'!$A$3:$AI$37,VLOOKUP(E55,'Mileage Chart'!$AK$3:$AL$36,2,FALSE),VLOOKUP(F55,'Mileage Chart'!$AK$3:$AL$36,2,FALSE)))</f>
        <v/>
      </c>
      <c r="H55" s="99">
        <f>+IFERROR(Table146[[#This Row],[Total Miles]]*$H$3,0)</f>
        <v>0</v>
      </c>
    </row>
    <row r="56" spans="1:8" ht="22" thickBot="1">
      <c r="A56" s="33"/>
      <c r="B56" s="34"/>
      <c r="C56" s="35"/>
      <c r="D56" s="36"/>
      <c r="E56" s="36"/>
      <c r="F56" s="36"/>
      <c r="G56" s="54" t="str">
        <f>IF(ISERROR(INDEX('Mileage Chart'!$A$3:$AI$37,VLOOKUP(E56,'Mileage Chart'!$AK$3:$AL$36,2,FALSE),VLOOKUP(F56,'Mileage Chart'!$AK$3:$AL$36,2,FALSE))),"",INDEX('Mileage Chart'!$A$3:$AI$37,VLOOKUP(E56,'Mileage Chart'!$AK$3:$AL$36,2,FALSE),VLOOKUP(F56,'Mileage Chart'!$AK$3:$AL$36,2,FALSE)))</f>
        <v/>
      </c>
      <c r="H56" s="99">
        <f>+IFERROR(Table146[[#This Row],[Total Miles]]*$H$3,0)</f>
        <v>0</v>
      </c>
    </row>
    <row r="57" spans="1:8" ht="22" thickBot="1">
      <c r="A57" s="13" t="s">
        <v>101</v>
      </c>
      <c r="B57" s="14"/>
      <c r="C57" s="14"/>
      <c r="D57" s="14"/>
      <c r="E57" s="14"/>
      <c r="F57" s="14"/>
      <c r="G57" s="15">
        <f>SUBTOTAL(109,G12:G56)</f>
        <v>0</v>
      </c>
      <c r="H57" s="100">
        <f>SUBTOTAL(109,H12:H56)</f>
        <v>0</v>
      </c>
    </row>
    <row r="61" spans="1:8" hidden="1">
      <c r="A61" s="121"/>
      <c r="B61" s="121"/>
      <c r="C61" s="121"/>
      <c r="D61" s="121"/>
      <c r="F61" s="101"/>
    </row>
    <row r="62" spans="1:8" ht="16" hidden="1">
      <c r="A62" s="17" t="s">
        <v>21</v>
      </c>
      <c r="F62" s="18" t="s">
        <v>2</v>
      </c>
    </row>
    <row r="63" spans="1:8" ht="16" hidden="1">
      <c r="A63" s="17"/>
      <c r="F63" s="18"/>
    </row>
    <row r="64" spans="1:8" ht="16" hidden="1">
      <c r="A64" s="17"/>
      <c r="F64" s="18"/>
    </row>
    <row r="65" spans="1:6" hidden="1">
      <c r="F65" s="102"/>
    </row>
    <row r="66" spans="1:6" hidden="1">
      <c r="A66" s="121"/>
      <c r="B66" s="121"/>
      <c r="C66" s="121"/>
      <c r="D66" s="121"/>
      <c r="F66" s="101"/>
    </row>
    <row r="67" spans="1:6" ht="16" hidden="1">
      <c r="A67" s="17" t="s">
        <v>22</v>
      </c>
      <c r="F67" s="18" t="s">
        <v>2</v>
      </c>
    </row>
    <row r="68" spans="1:6" ht="16">
      <c r="A68" s="19"/>
    </row>
    <row r="69" spans="1:6" ht="20">
      <c r="A69" s="21" t="s">
        <v>13</v>
      </c>
    </row>
    <row r="70" spans="1:6" ht="20">
      <c r="A70" s="21" t="s">
        <v>14</v>
      </c>
    </row>
    <row r="71" spans="1:6" ht="20">
      <c r="A71" s="21" t="s">
        <v>15</v>
      </c>
    </row>
    <row r="72" spans="1:6" ht="20">
      <c r="A72" s="21"/>
    </row>
    <row r="73" spans="1:6" ht="20">
      <c r="A73" s="21" t="s">
        <v>9</v>
      </c>
    </row>
    <row r="74" spans="1:6" ht="20">
      <c r="A74" s="21"/>
    </row>
    <row r="75" spans="1:6" ht="20">
      <c r="A75" s="21" t="s">
        <v>10</v>
      </c>
    </row>
    <row r="76" spans="1:6" ht="20">
      <c r="A76" s="21"/>
    </row>
    <row r="77" spans="1:6" ht="20">
      <c r="A77" s="21" t="s">
        <v>12</v>
      </c>
    </row>
    <row r="78" spans="1:6" ht="20">
      <c r="A78" s="21"/>
    </row>
    <row r="79" spans="1:6" ht="20">
      <c r="A79" s="21"/>
    </row>
    <row r="80" spans="1:6" ht="21">
      <c r="A80" s="20"/>
    </row>
  </sheetData>
  <sheetProtection sheet="1" objects="1" scenarios="1"/>
  <mergeCells count="5">
    <mergeCell ref="D3:F3"/>
    <mergeCell ref="G5:H6"/>
    <mergeCell ref="G8:H8"/>
    <mergeCell ref="A61:D61"/>
    <mergeCell ref="A66:D66"/>
  </mergeCells>
  <pageMargins left="0.7" right="0.7" top="0.75" bottom="0.75" header="0.3" footer="0.3"/>
  <pageSetup scale="47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"/>
  <sheetViews>
    <sheetView zoomScale="130" zoomScaleNormal="130" workbookViewId="0">
      <selection activeCell="L12" sqref="L12"/>
    </sheetView>
  </sheetViews>
  <sheetFormatPr baseColWidth="10" defaultColWidth="8.83203125" defaultRowHeight="15"/>
  <sheetData/>
  <sheetProtection sheet="1" objects="1" scenarios="1"/>
  <pageMargins left="0.7" right="0.7" top="0.75" bottom="0.75" header="0.3" footer="0.3"/>
  <pageSetup scale="8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48"/>
  <sheetViews>
    <sheetView workbookViewId="0">
      <selection activeCell="D33" sqref="D33"/>
    </sheetView>
  </sheetViews>
  <sheetFormatPr baseColWidth="10" defaultColWidth="9" defaultRowHeight="15"/>
  <cols>
    <col min="1" max="1" width="6.6640625" style="57" bestFit="1" customWidth="1"/>
    <col min="2" max="2" width="5.1640625" style="57" bestFit="1" customWidth="1"/>
    <col min="3" max="3" width="4.83203125" style="57" bestFit="1" customWidth="1"/>
    <col min="4" max="4" width="5.5" style="57" bestFit="1" customWidth="1"/>
    <col min="5" max="5" width="4.83203125" style="57" bestFit="1" customWidth="1"/>
    <col min="6" max="6" width="4.83203125" style="57" customWidth="1"/>
    <col min="7" max="7" width="7" style="57" bestFit="1" customWidth="1"/>
    <col min="8" max="8" width="5.6640625" style="57" bestFit="1" customWidth="1"/>
    <col min="9" max="9" width="4.5" style="57" bestFit="1" customWidth="1"/>
    <col min="10" max="10" width="6.5" style="57" bestFit="1" customWidth="1"/>
    <col min="11" max="12" width="4.5" style="57" customWidth="1"/>
    <col min="13" max="13" width="5.1640625" style="57" bestFit="1" customWidth="1"/>
    <col min="14" max="14" width="4.83203125" style="57" bestFit="1" customWidth="1"/>
    <col min="15" max="15" width="6.5" style="57" bestFit="1" customWidth="1"/>
    <col min="16" max="16" width="5" style="57" bestFit="1" customWidth="1"/>
    <col min="17" max="17" width="4.6640625" style="57" bestFit="1" customWidth="1"/>
    <col min="18" max="19" width="5" style="57" bestFit="1" customWidth="1"/>
    <col min="20" max="20" width="4.6640625" style="57" bestFit="1" customWidth="1"/>
    <col min="21" max="22" width="4.5" style="57" bestFit="1" customWidth="1"/>
    <col min="23" max="23" width="4.83203125" style="57" bestFit="1" customWidth="1"/>
    <col min="24" max="24" width="4.5" style="57" bestFit="1" customWidth="1"/>
    <col min="25" max="25" width="5.1640625" style="57" bestFit="1" customWidth="1"/>
    <col min="26" max="26" width="4.5" style="57" bestFit="1" customWidth="1"/>
    <col min="27" max="28" width="5.1640625" style="57" bestFit="1" customWidth="1"/>
    <col min="29" max="29" width="4.83203125" style="57" bestFit="1" customWidth="1"/>
    <col min="30" max="30" width="4.5" style="57" bestFit="1" customWidth="1"/>
    <col min="31" max="31" width="5.33203125" style="57" bestFit="1" customWidth="1"/>
    <col min="32" max="32" width="4.5" style="57" bestFit="1" customWidth="1"/>
    <col min="33" max="33" width="5.1640625" style="57" bestFit="1" customWidth="1"/>
    <col min="34" max="34" width="6.6640625" style="57" bestFit="1" customWidth="1"/>
    <col min="35" max="35" width="6.1640625" style="57" bestFit="1" customWidth="1"/>
    <col min="36" max="36" width="9" style="57"/>
    <col min="37" max="38" width="9" style="57" customWidth="1"/>
    <col min="39" max="254" width="9" style="57"/>
    <col min="255" max="255" width="6.6640625" style="57" bestFit="1" customWidth="1"/>
    <col min="256" max="256" width="5.1640625" style="57" bestFit="1" customWidth="1"/>
    <col min="257" max="257" width="4.83203125" style="57" bestFit="1" customWidth="1"/>
    <col min="258" max="258" width="5.5" style="57" bestFit="1" customWidth="1"/>
    <col min="259" max="259" width="4.83203125" style="57" bestFit="1" customWidth="1"/>
    <col min="260" max="260" width="7" style="57" bestFit="1" customWidth="1"/>
    <col min="261" max="261" width="5.6640625" style="57" bestFit="1" customWidth="1"/>
    <col min="262" max="262" width="4.5" style="57" bestFit="1" customWidth="1"/>
    <col min="263" max="263" width="6.5" style="57" bestFit="1" customWidth="1"/>
    <col min="264" max="265" width="4.5" style="57" customWidth="1"/>
    <col min="266" max="266" width="5.1640625" style="57" bestFit="1" customWidth="1"/>
    <col min="267" max="268" width="4.83203125" style="57" bestFit="1" customWidth="1"/>
    <col min="269" max="269" width="5" style="57" bestFit="1" customWidth="1"/>
    <col min="270" max="270" width="4.6640625" style="57" bestFit="1" customWidth="1"/>
    <col min="271" max="272" width="5" style="57" bestFit="1" customWidth="1"/>
    <col min="273" max="273" width="4.6640625" style="57" bestFit="1" customWidth="1"/>
    <col min="274" max="275" width="4.5" style="57" bestFit="1" customWidth="1"/>
    <col min="276" max="276" width="4.83203125" style="57" bestFit="1" customWidth="1"/>
    <col min="277" max="277" width="4.5" style="57" bestFit="1" customWidth="1"/>
    <col min="278" max="278" width="5.1640625" style="57" bestFit="1" customWidth="1"/>
    <col min="279" max="279" width="4.5" style="57" bestFit="1" customWidth="1"/>
    <col min="280" max="281" width="5.1640625" style="57" bestFit="1" customWidth="1"/>
    <col min="282" max="282" width="4.83203125" style="57" bestFit="1" customWidth="1"/>
    <col min="283" max="283" width="4.5" style="57" bestFit="1" customWidth="1"/>
    <col min="284" max="284" width="5.33203125" style="57" bestFit="1" customWidth="1"/>
    <col min="285" max="285" width="4.5" style="57" bestFit="1" customWidth="1"/>
    <col min="286" max="286" width="5.1640625" style="57" bestFit="1" customWidth="1"/>
    <col min="287" max="287" width="6.6640625" style="57" bestFit="1" customWidth="1"/>
    <col min="288" max="288" width="6.1640625" style="57" bestFit="1" customWidth="1"/>
    <col min="289" max="510" width="9" style="57"/>
    <col min="511" max="511" width="6.6640625" style="57" bestFit="1" customWidth="1"/>
    <col min="512" max="512" width="5.1640625" style="57" bestFit="1" customWidth="1"/>
    <col min="513" max="513" width="4.83203125" style="57" bestFit="1" customWidth="1"/>
    <col min="514" max="514" width="5.5" style="57" bestFit="1" customWidth="1"/>
    <col min="515" max="515" width="4.83203125" style="57" bestFit="1" customWidth="1"/>
    <col min="516" max="516" width="7" style="57" bestFit="1" customWidth="1"/>
    <col min="517" max="517" width="5.6640625" style="57" bestFit="1" customWidth="1"/>
    <col min="518" max="518" width="4.5" style="57" bestFit="1" customWidth="1"/>
    <col min="519" max="519" width="6.5" style="57" bestFit="1" customWidth="1"/>
    <col min="520" max="521" width="4.5" style="57" customWidth="1"/>
    <col min="522" max="522" width="5.1640625" style="57" bestFit="1" customWidth="1"/>
    <col min="523" max="524" width="4.83203125" style="57" bestFit="1" customWidth="1"/>
    <col min="525" max="525" width="5" style="57" bestFit="1" customWidth="1"/>
    <col min="526" max="526" width="4.6640625" style="57" bestFit="1" customWidth="1"/>
    <col min="527" max="528" width="5" style="57" bestFit="1" customWidth="1"/>
    <col min="529" max="529" width="4.6640625" style="57" bestFit="1" customWidth="1"/>
    <col min="530" max="531" width="4.5" style="57" bestFit="1" customWidth="1"/>
    <col min="532" max="532" width="4.83203125" style="57" bestFit="1" customWidth="1"/>
    <col min="533" max="533" width="4.5" style="57" bestFit="1" customWidth="1"/>
    <col min="534" max="534" width="5.1640625" style="57" bestFit="1" customWidth="1"/>
    <col min="535" max="535" width="4.5" style="57" bestFit="1" customWidth="1"/>
    <col min="536" max="537" width="5.1640625" style="57" bestFit="1" customWidth="1"/>
    <col min="538" max="538" width="4.83203125" style="57" bestFit="1" customWidth="1"/>
    <col min="539" max="539" width="4.5" style="57" bestFit="1" customWidth="1"/>
    <col min="540" max="540" width="5.33203125" style="57" bestFit="1" customWidth="1"/>
    <col min="541" max="541" width="4.5" style="57" bestFit="1" customWidth="1"/>
    <col min="542" max="542" width="5.1640625" style="57" bestFit="1" customWidth="1"/>
    <col min="543" max="543" width="6.6640625" style="57" bestFit="1" customWidth="1"/>
    <col min="544" max="544" width="6.1640625" style="57" bestFit="1" customWidth="1"/>
    <col min="545" max="766" width="9" style="57"/>
    <col min="767" max="767" width="6.6640625" style="57" bestFit="1" customWidth="1"/>
    <col min="768" max="768" width="5.1640625" style="57" bestFit="1" customWidth="1"/>
    <col min="769" max="769" width="4.83203125" style="57" bestFit="1" customWidth="1"/>
    <col min="770" max="770" width="5.5" style="57" bestFit="1" customWidth="1"/>
    <col min="771" max="771" width="4.83203125" style="57" bestFit="1" customWidth="1"/>
    <col min="772" max="772" width="7" style="57" bestFit="1" customWidth="1"/>
    <col min="773" max="773" width="5.6640625" style="57" bestFit="1" customWidth="1"/>
    <col min="774" max="774" width="4.5" style="57" bestFit="1" customWidth="1"/>
    <col min="775" max="775" width="6.5" style="57" bestFit="1" customWidth="1"/>
    <col min="776" max="777" width="4.5" style="57" customWidth="1"/>
    <col min="778" max="778" width="5.1640625" style="57" bestFit="1" customWidth="1"/>
    <col min="779" max="780" width="4.83203125" style="57" bestFit="1" customWidth="1"/>
    <col min="781" max="781" width="5" style="57" bestFit="1" customWidth="1"/>
    <col min="782" max="782" width="4.6640625" style="57" bestFit="1" customWidth="1"/>
    <col min="783" max="784" width="5" style="57" bestFit="1" customWidth="1"/>
    <col min="785" max="785" width="4.6640625" style="57" bestFit="1" customWidth="1"/>
    <col min="786" max="787" width="4.5" style="57" bestFit="1" customWidth="1"/>
    <col min="788" max="788" width="4.83203125" style="57" bestFit="1" customWidth="1"/>
    <col min="789" max="789" width="4.5" style="57" bestFit="1" customWidth="1"/>
    <col min="790" max="790" width="5.1640625" style="57" bestFit="1" customWidth="1"/>
    <col min="791" max="791" width="4.5" style="57" bestFit="1" customWidth="1"/>
    <col min="792" max="793" width="5.1640625" style="57" bestFit="1" customWidth="1"/>
    <col min="794" max="794" width="4.83203125" style="57" bestFit="1" customWidth="1"/>
    <col min="795" max="795" width="4.5" style="57" bestFit="1" customWidth="1"/>
    <col min="796" max="796" width="5.33203125" style="57" bestFit="1" customWidth="1"/>
    <col min="797" max="797" width="4.5" style="57" bestFit="1" customWidth="1"/>
    <col min="798" max="798" width="5.1640625" style="57" bestFit="1" customWidth="1"/>
    <col min="799" max="799" width="6.6640625" style="57" bestFit="1" customWidth="1"/>
    <col min="800" max="800" width="6.1640625" style="57" bestFit="1" customWidth="1"/>
    <col min="801" max="1022" width="9" style="57"/>
    <col min="1023" max="1023" width="6.6640625" style="57" bestFit="1" customWidth="1"/>
    <col min="1024" max="1024" width="5.1640625" style="57" bestFit="1" customWidth="1"/>
    <col min="1025" max="1025" width="4.83203125" style="57" bestFit="1" customWidth="1"/>
    <col min="1026" max="1026" width="5.5" style="57" bestFit="1" customWidth="1"/>
    <col min="1027" max="1027" width="4.83203125" style="57" bestFit="1" customWidth="1"/>
    <col min="1028" max="1028" width="7" style="57" bestFit="1" customWidth="1"/>
    <col min="1029" max="1029" width="5.6640625" style="57" bestFit="1" customWidth="1"/>
    <col min="1030" max="1030" width="4.5" style="57" bestFit="1" customWidth="1"/>
    <col min="1031" max="1031" width="6.5" style="57" bestFit="1" customWidth="1"/>
    <col min="1032" max="1033" width="4.5" style="57" customWidth="1"/>
    <col min="1034" max="1034" width="5.1640625" style="57" bestFit="1" customWidth="1"/>
    <col min="1035" max="1036" width="4.83203125" style="57" bestFit="1" customWidth="1"/>
    <col min="1037" max="1037" width="5" style="57" bestFit="1" customWidth="1"/>
    <col min="1038" max="1038" width="4.6640625" style="57" bestFit="1" customWidth="1"/>
    <col min="1039" max="1040" width="5" style="57" bestFit="1" customWidth="1"/>
    <col min="1041" max="1041" width="4.6640625" style="57" bestFit="1" customWidth="1"/>
    <col min="1042" max="1043" width="4.5" style="57" bestFit="1" customWidth="1"/>
    <col min="1044" max="1044" width="4.83203125" style="57" bestFit="1" customWidth="1"/>
    <col min="1045" max="1045" width="4.5" style="57" bestFit="1" customWidth="1"/>
    <col min="1046" max="1046" width="5.1640625" style="57" bestFit="1" customWidth="1"/>
    <col min="1047" max="1047" width="4.5" style="57" bestFit="1" customWidth="1"/>
    <col min="1048" max="1049" width="5.1640625" style="57" bestFit="1" customWidth="1"/>
    <col min="1050" max="1050" width="4.83203125" style="57" bestFit="1" customWidth="1"/>
    <col min="1051" max="1051" width="4.5" style="57" bestFit="1" customWidth="1"/>
    <col min="1052" max="1052" width="5.33203125" style="57" bestFit="1" customWidth="1"/>
    <col min="1053" max="1053" width="4.5" style="57" bestFit="1" customWidth="1"/>
    <col min="1054" max="1054" width="5.1640625" style="57" bestFit="1" customWidth="1"/>
    <col min="1055" max="1055" width="6.6640625" style="57" bestFit="1" customWidth="1"/>
    <col min="1056" max="1056" width="6.1640625" style="57" bestFit="1" customWidth="1"/>
    <col min="1057" max="1278" width="9" style="57"/>
    <col min="1279" max="1279" width="6.6640625" style="57" bestFit="1" customWidth="1"/>
    <col min="1280" max="1280" width="5.1640625" style="57" bestFit="1" customWidth="1"/>
    <col min="1281" max="1281" width="4.83203125" style="57" bestFit="1" customWidth="1"/>
    <col min="1282" max="1282" width="5.5" style="57" bestFit="1" customWidth="1"/>
    <col min="1283" max="1283" width="4.83203125" style="57" bestFit="1" customWidth="1"/>
    <col min="1284" max="1284" width="7" style="57" bestFit="1" customWidth="1"/>
    <col min="1285" max="1285" width="5.6640625" style="57" bestFit="1" customWidth="1"/>
    <col min="1286" max="1286" width="4.5" style="57" bestFit="1" customWidth="1"/>
    <col min="1287" max="1287" width="6.5" style="57" bestFit="1" customWidth="1"/>
    <col min="1288" max="1289" width="4.5" style="57" customWidth="1"/>
    <col min="1290" max="1290" width="5.1640625" style="57" bestFit="1" customWidth="1"/>
    <col min="1291" max="1292" width="4.83203125" style="57" bestFit="1" customWidth="1"/>
    <col min="1293" max="1293" width="5" style="57" bestFit="1" customWidth="1"/>
    <col min="1294" max="1294" width="4.6640625" style="57" bestFit="1" customWidth="1"/>
    <col min="1295" max="1296" width="5" style="57" bestFit="1" customWidth="1"/>
    <col min="1297" max="1297" width="4.6640625" style="57" bestFit="1" customWidth="1"/>
    <col min="1298" max="1299" width="4.5" style="57" bestFit="1" customWidth="1"/>
    <col min="1300" max="1300" width="4.83203125" style="57" bestFit="1" customWidth="1"/>
    <col min="1301" max="1301" width="4.5" style="57" bestFit="1" customWidth="1"/>
    <col min="1302" max="1302" width="5.1640625" style="57" bestFit="1" customWidth="1"/>
    <col min="1303" max="1303" width="4.5" style="57" bestFit="1" customWidth="1"/>
    <col min="1304" max="1305" width="5.1640625" style="57" bestFit="1" customWidth="1"/>
    <col min="1306" max="1306" width="4.83203125" style="57" bestFit="1" customWidth="1"/>
    <col min="1307" max="1307" width="4.5" style="57" bestFit="1" customWidth="1"/>
    <col min="1308" max="1308" width="5.33203125" style="57" bestFit="1" customWidth="1"/>
    <col min="1309" max="1309" width="4.5" style="57" bestFit="1" customWidth="1"/>
    <col min="1310" max="1310" width="5.1640625" style="57" bestFit="1" customWidth="1"/>
    <col min="1311" max="1311" width="6.6640625" style="57" bestFit="1" customWidth="1"/>
    <col min="1312" max="1312" width="6.1640625" style="57" bestFit="1" customWidth="1"/>
    <col min="1313" max="1534" width="9" style="57"/>
    <col min="1535" max="1535" width="6.6640625" style="57" bestFit="1" customWidth="1"/>
    <col min="1536" max="1536" width="5.1640625" style="57" bestFit="1" customWidth="1"/>
    <col min="1537" max="1537" width="4.83203125" style="57" bestFit="1" customWidth="1"/>
    <col min="1538" max="1538" width="5.5" style="57" bestFit="1" customWidth="1"/>
    <col min="1539" max="1539" width="4.83203125" style="57" bestFit="1" customWidth="1"/>
    <col min="1540" max="1540" width="7" style="57" bestFit="1" customWidth="1"/>
    <col min="1541" max="1541" width="5.6640625" style="57" bestFit="1" customWidth="1"/>
    <col min="1542" max="1542" width="4.5" style="57" bestFit="1" customWidth="1"/>
    <col min="1543" max="1543" width="6.5" style="57" bestFit="1" customWidth="1"/>
    <col min="1544" max="1545" width="4.5" style="57" customWidth="1"/>
    <col min="1546" max="1546" width="5.1640625" style="57" bestFit="1" customWidth="1"/>
    <col min="1547" max="1548" width="4.83203125" style="57" bestFit="1" customWidth="1"/>
    <col min="1549" max="1549" width="5" style="57" bestFit="1" customWidth="1"/>
    <col min="1550" max="1550" width="4.6640625" style="57" bestFit="1" customWidth="1"/>
    <col min="1551" max="1552" width="5" style="57" bestFit="1" customWidth="1"/>
    <col min="1553" max="1553" width="4.6640625" style="57" bestFit="1" customWidth="1"/>
    <col min="1554" max="1555" width="4.5" style="57" bestFit="1" customWidth="1"/>
    <col min="1556" max="1556" width="4.83203125" style="57" bestFit="1" customWidth="1"/>
    <col min="1557" max="1557" width="4.5" style="57" bestFit="1" customWidth="1"/>
    <col min="1558" max="1558" width="5.1640625" style="57" bestFit="1" customWidth="1"/>
    <col min="1559" max="1559" width="4.5" style="57" bestFit="1" customWidth="1"/>
    <col min="1560" max="1561" width="5.1640625" style="57" bestFit="1" customWidth="1"/>
    <col min="1562" max="1562" width="4.83203125" style="57" bestFit="1" customWidth="1"/>
    <col min="1563" max="1563" width="4.5" style="57" bestFit="1" customWidth="1"/>
    <col min="1564" max="1564" width="5.33203125" style="57" bestFit="1" customWidth="1"/>
    <col min="1565" max="1565" width="4.5" style="57" bestFit="1" customWidth="1"/>
    <col min="1566" max="1566" width="5.1640625" style="57" bestFit="1" customWidth="1"/>
    <col min="1567" max="1567" width="6.6640625" style="57" bestFit="1" customWidth="1"/>
    <col min="1568" max="1568" width="6.1640625" style="57" bestFit="1" customWidth="1"/>
    <col min="1569" max="1790" width="9" style="57"/>
    <col min="1791" max="1791" width="6.6640625" style="57" bestFit="1" customWidth="1"/>
    <col min="1792" max="1792" width="5.1640625" style="57" bestFit="1" customWidth="1"/>
    <col min="1793" max="1793" width="4.83203125" style="57" bestFit="1" customWidth="1"/>
    <col min="1794" max="1794" width="5.5" style="57" bestFit="1" customWidth="1"/>
    <col min="1795" max="1795" width="4.83203125" style="57" bestFit="1" customWidth="1"/>
    <col min="1796" max="1796" width="7" style="57" bestFit="1" customWidth="1"/>
    <col min="1797" max="1797" width="5.6640625" style="57" bestFit="1" customWidth="1"/>
    <col min="1798" max="1798" width="4.5" style="57" bestFit="1" customWidth="1"/>
    <col min="1799" max="1799" width="6.5" style="57" bestFit="1" customWidth="1"/>
    <col min="1800" max="1801" width="4.5" style="57" customWidth="1"/>
    <col min="1802" max="1802" width="5.1640625" style="57" bestFit="1" customWidth="1"/>
    <col min="1803" max="1804" width="4.83203125" style="57" bestFit="1" customWidth="1"/>
    <col min="1805" max="1805" width="5" style="57" bestFit="1" customWidth="1"/>
    <col min="1806" max="1806" width="4.6640625" style="57" bestFit="1" customWidth="1"/>
    <col min="1807" max="1808" width="5" style="57" bestFit="1" customWidth="1"/>
    <col min="1809" max="1809" width="4.6640625" style="57" bestFit="1" customWidth="1"/>
    <col min="1810" max="1811" width="4.5" style="57" bestFit="1" customWidth="1"/>
    <col min="1812" max="1812" width="4.83203125" style="57" bestFit="1" customWidth="1"/>
    <col min="1813" max="1813" width="4.5" style="57" bestFit="1" customWidth="1"/>
    <col min="1814" max="1814" width="5.1640625" style="57" bestFit="1" customWidth="1"/>
    <col min="1815" max="1815" width="4.5" style="57" bestFit="1" customWidth="1"/>
    <col min="1816" max="1817" width="5.1640625" style="57" bestFit="1" customWidth="1"/>
    <col min="1818" max="1818" width="4.83203125" style="57" bestFit="1" customWidth="1"/>
    <col min="1819" max="1819" width="4.5" style="57" bestFit="1" customWidth="1"/>
    <col min="1820" max="1820" width="5.33203125" style="57" bestFit="1" customWidth="1"/>
    <col min="1821" max="1821" width="4.5" style="57" bestFit="1" customWidth="1"/>
    <col min="1822" max="1822" width="5.1640625" style="57" bestFit="1" customWidth="1"/>
    <col min="1823" max="1823" width="6.6640625" style="57" bestFit="1" customWidth="1"/>
    <col min="1824" max="1824" width="6.1640625" style="57" bestFit="1" customWidth="1"/>
    <col min="1825" max="2046" width="9" style="57"/>
    <col min="2047" max="2047" width="6.6640625" style="57" bestFit="1" customWidth="1"/>
    <col min="2048" max="2048" width="5.1640625" style="57" bestFit="1" customWidth="1"/>
    <col min="2049" max="2049" width="4.83203125" style="57" bestFit="1" customWidth="1"/>
    <col min="2050" max="2050" width="5.5" style="57" bestFit="1" customWidth="1"/>
    <col min="2051" max="2051" width="4.83203125" style="57" bestFit="1" customWidth="1"/>
    <col min="2052" max="2052" width="7" style="57" bestFit="1" customWidth="1"/>
    <col min="2053" max="2053" width="5.6640625" style="57" bestFit="1" customWidth="1"/>
    <col min="2054" max="2054" width="4.5" style="57" bestFit="1" customWidth="1"/>
    <col min="2055" max="2055" width="6.5" style="57" bestFit="1" customWidth="1"/>
    <col min="2056" max="2057" width="4.5" style="57" customWidth="1"/>
    <col min="2058" max="2058" width="5.1640625" style="57" bestFit="1" customWidth="1"/>
    <col min="2059" max="2060" width="4.83203125" style="57" bestFit="1" customWidth="1"/>
    <col min="2061" max="2061" width="5" style="57" bestFit="1" customWidth="1"/>
    <col min="2062" max="2062" width="4.6640625" style="57" bestFit="1" customWidth="1"/>
    <col min="2063" max="2064" width="5" style="57" bestFit="1" customWidth="1"/>
    <col min="2065" max="2065" width="4.6640625" style="57" bestFit="1" customWidth="1"/>
    <col min="2066" max="2067" width="4.5" style="57" bestFit="1" customWidth="1"/>
    <col min="2068" max="2068" width="4.83203125" style="57" bestFit="1" customWidth="1"/>
    <col min="2069" max="2069" width="4.5" style="57" bestFit="1" customWidth="1"/>
    <col min="2070" max="2070" width="5.1640625" style="57" bestFit="1" customWidth="1"/>
    <col min="2071" max="2071" width="4.5" style="57" bestFit="1" customWidth="1"/>
    <col min="2072" max="2073" width="5.1640625" style="57" bestFit="1" customWidth="1"/>
    <col min="2074" max="2074" width="4.83203125" style="57" bestFit="1" customWidth="1"/>
    <col min="2075" max="2075" width="4.5" style="57" bestFit="1" customWidth="1"/>
    <col min="2076" max="2076" width="5.33203125" style="57" bestFit="1" customWidth="1"/>
    <col min="2077" max="2077" width="4.5" style="57" bestFit="1" customWidth="1"/>
    <col min="2078" max="2078" width="5.1640625" style="57" bestFit="1" customWidth="1"/>
    <col min="2079" max="2079" width="6.6640625" style="57" bestFit="1" customWidth="1"/>
    <col min="2080" max="2080" width="6.1640625" style="57" bestFit="1" customWidth="1"/>
    <col min="2081" max="2302" width="9" style="57"/>
    <col min="2303" max="2303" width="6.6640625" style="57" bestFit="1" customWidth="1"/>
    <col min="2304" max="2304" width="5.1640625" style="57" bestFit="1" customWidth="1"/>
    <col min="2305" max="2305" width="4.83203125" style="57" bestFit="1" customWidth="1"/>
    <col min="2306" max="2306" width="5.5" style="57" bestFit="1" customWidth="1"/>
    <col min="2307" max="2307" width="4.83203125" style="57" bestFit="1" customWidth="1"/>
    <col min="2308" max="2308" width="7" style="57" bestFit="1" customWidth="1"/>
    <col min="2309" max="2309" width="5.6640625" style="57" bestFit="1" customWidth="1"/>
    <col min="2310" max="2310" width="4.5" style="57" bestFit="1" customWidth="1"/>
    <col min="2311" max="2311" width="6.5" style="57" bestFit="1" customWidth="1"/>
    <col min="2312" max="2313" width="4.5" style="57" customWidth="1"/>
    <col min="2314" max="2314" width="5.1640625" style="57" bestFit="1" customWidth="1"/>
    <col min="2315" max="2316" width="4.83203125" style="57" bestFit="1" customWidth="1"/>
    <col min="2317" max="2317" width="5" style="57" bestFit="1" customWidth="1"/>
    <col min="2318" max="2318" width="4.6640625" style="57" bestFit="1" customWidth="1"/>
    <col min="2319" max="2320" width="5" style="57" bestFit="1" customWidth="1"/>
    <col min="2321" max="2321" width="4.6640625" style="57" bestFit="1" customWidth="1"/>
    <col min="2322" max="2323" width="4.5" style="57" bestFit="1" customWidth="1"/>
    <col min="2324" max="2324" width="4.83203125" style="57" bestFit="1" customWidth="1"/>
    <col min="2325" max="2325" width="4.5" style="57" bestFit="1" customWidth="1"/>
    <col min="2326" max="2326" width="5.1640625" style="57" bestFit="1" customWidth="1"/>
    <col min="2327" max="2327" width="4.5" style="57" bestFit="1" customWidth="1"/>
    <col min="2328" max="2329" width="5.1640625" style="57" bestFit="1" customWidth="1"/>
    <col min="2330" max="2330" width="4.83203125" style="57" bestFit="1" customWidth="1"/>
    <col min="2331" max="2331" width="4.5" style="57" bestFit="1" customWidth="1"/>
    <col min="2332" max="2332" width="5.33203125" style="57" bestFit="1" customWidth="1"/>
    <col min="2333" max="2333" width="4.5" style="57" bestFit="1" customWidth="1"/>
    <col min="2334" max="2334" width="5.1640625" style="57" bestFit="1" customWidth="1"/>
    <col min="2335" max="2335" width="6.6640625" style="57" bestFit="1" customWidth="1"/>
    <col min="2336" max="2336" width="6.1640625" style="57" bestFit="1" customWidth="1"/>
    <col min="2337" max="2558" width="9" style="57"/>
    <col min="2559" max="2559" width="6.6640625" style="57" bestFit="1" customWidth="1"/>
    <col min="2560" max="2560" width="5.1640625" style="57" bestFit="1" customWidth="1"/>
    <col min="2561" max="2561" width="4.83203125" style="57" bestFit="1" customWidth="1"/>
    <col min="2562" max="2562" width="5.5" style="57" bestFit="1" customWidth="1"/>
    <col min="2563" max="2563" width="4.83203125" style="57" bestFit="1" customWidth="1"/>
    <col min="2564" max="2564" width="7" style="57" bestFit="1" customWidth="1"/>
    <col min="2565" max="2565" width="5.6640625" style="57" bestFit="1" customWidth="1"/>
    <col min="2566" max="2566" width="4.5" style="57" bestFit="1" customWidth="1"/>
    <col min="2567" max="2567" width="6.5" style="57" bestFit="1" customWidth="1"/>
    <col min="2568" max="2569" width="4.5" style="57" customWidth="1"/>
    <col min="2570" max="2570" width="5.1640625" style="57" bestFit="1" customWidth="1"/>
    <col min="2571" max="2572" width="4.83203125" style="57" bestFit="1" customWidth="1"/>
    <col min="2573" max="2573" width="5" style="57" bestFit="1" customWidth="1"/>
    <col min="2574" max="2574" width="4.6640625" style="57" bestFit="1" customWidth="1"/>
    <col min="2575" max="2576" width="5" style="57" bestFit="1" customWidth="1"/>
    <col min="2577" max="2577" width="4.6640625" style="57" bestFit="1" customWidth="1"/>
    <col min="2578" max="2579" width="4.5" style="57" bestFit="1" customWidth="1"/>
    <col min="2580" max="2580" width="4.83203125" style="57" bestFit="1" customWidth="1"/>
    <col min="2581" max="2581" width="4.5" style="57" bestFit="1" customWidth="1"/>
    <col min="2582" max="2582" width="5.1640625" style="57" bestFit="1" customWidth="1"/>
    <col min="2583" max="2583" width="4.5" style="57" bestFit="1" customWidth="1"/>
    <col min="2584" max="2585" width="5.1640625" style="57" bestFit="1" customWidth="1"/>
    <col min="2586" max="2586" width="4.83203125" style="57" bestFit="1" customWidth="1"/>
    <col min="2587" max="2587" width="4.5" style="57" bestFit="1" customWidth="1"/>
    <col min="2588" max="2588" width="5.33203125" style="57" bestFit="1" customWidth="1"/>
    <col min="2589" max="2589" width="4.5" style="57" bestFit="1" customWidth="1"/>
    <col min="2590" max="2590" width="5.1640625" style="57" bestFit="1" customWidth="1"/>
    <col min="2591" max="2591" width="6.6640625" style="57" bestFit="1" customWidth="1"/>
    <col min="2592" max="2592" width="6.1640625" style="57" bestFit="1" customWidth="1"/>
    <col min="2593" max="2814" width="9" style="57"/>
    <col min="2815" max="2815" width="6.6640625" style="57" bestFit="1" customWidth="1"/>
    <col min="2816" max="2816" width="5.1640625" style="57" bestFit="1" customWidth="1"/>
    <col min="2817" max="2817" width="4.83203125" style="57" bestFit="1" customWidth="1"/>
    <col min="2818" max="2818" width="5.5" style="57" bestFit="1" customWidth="1"/>
    <col min="2819" max="2819" width="4.83203125" style="57" bestFit="1" customWidth="1"/>
    <col min="2820" max="2820" width="7" style="57" bestFit="1" customWidth="1"/>
    <col min="2821" max="2821" width="5.6640625" style="57" bestFit="1" customWidth="1"/>
    <col min="2822" max="2822" width="4.5" style="57" bestFit="1" customWidth="1"/>
    <col min="2823" max="2823" width="6.5" style="57" bestFit="1" customWidth="1"/>
    <col min="2824" max="2825" width="4.5" style="57" customWidth="1"/>
    <col min="2826" max="2826" width="5.1640625" style="57" bestFit="1" customWidth="1"/>
    <col min="2827" max="2828" width="4.83203125" style="57" bestFit="1" customWidth="1"/>
    <col min="2829" max="2829" width="5" style="57" bestFit="1" customWidth="1"/>
    <col min="2830" max="2830" width="4.6640625" style="57" bestFit="1" customWidth="1"/>
    <col min="2831" max="2832" width="5" style="57" bestFit="1" customWidth="1"/>
    <col min="2833" max="2833" width="4.6640625" style="57" bestFit="1" customWidth="1"/>
    <col min="2834" max="2835" width="4.5" style="57" bestFit="1" customWidth="1"/>
    <col min="2836" max="2836" width="4.83203125" style="57" bestFit="1" customWidth="1"/>
    <col min="2837" max="2837" width="4.5" style="57" bestFit="1" customWidth="1"/>
    <col min="2838" max="2838" width="5.1640625" style="57" bestFit="1" customWidth="1"/>
    <col min="2839" max="2839" width="4.5" style="57" bestFit="1" customWidth="1"/>
    <col min="2840" max="2841" width="5.1640625" style="57" bestFit="1" customWidth="1"/>
    <col min="2842" max="2842" width="4.83203125" style="57" bestFit="1" customWidth="1"/>
    <col min="2843" max="2843" width="4.5" style="57" bestFit="1" customWidth="1"/>
    <col min="2844" max="2844" width="5.33203125" style="57" bestFit="1" customWidth="1"/>
    <col min="2845" max="2845" width="4.5" style="57" bestFit="1" customWidth="1"/>
    <col min="2846" max="2846" width="5.1640625" style="57" bestFit="1" customWidth="1"/>
    <col min="2847" max="2847" width="6.6640625" style="57" bestFit="1" customWidth="1"/>
    <col min="2848" max="2848" width="6.1640625" style="57" bestFit="1" customWidth="1"/>
    <col min="2849" max="3070" width="9" style="57"/>
    <col min="3071" max="3071" width="6.6640625" style="57" bestFit="1" customWidth="1"/>
    <col min="3072" max="3072" width="5.1640625" style="57" bestFit="1" customWidth="1"/>
    <col min="3073" max="3073" width="4.83203125" style="57" bestFit="1" customWidth="1"/>
    <col min="3074" max="3074" width="5.5" style="57" bestFit="1" customWidth="1"/>
    <col min="3075" max="3075" width="4.83203125" style="57" bestFit="1" customWidth="1"/>
    <col min="3076" max="3076" width="7" style="57" bestFit="1" customWidth="1"/>
    <col min="3077" max="3077" width="5.6640625" style="57" bestFit="1" customWidth="1"/>
    <col min="3078" max="3078" width="4.5" style="57" bestFit="1" customWidth="1"/>
    <col min="3079" max="3079" width="6.5" style="57" bestFit="1" customWidth="1"/>
    <col min="3080" max="3081" width="4.5" style="57" customWidth="1"/>
    <col min="3082" max="3082" width="5.1640625" style="57" bestFit="1" customWidth="1"/>
    <col min="3083" max="3084" width="4.83203125" style="57" bestFit="1" customWidth="1"/>
    <col min="3085" max="3085" width="5" style="57" bestFit="1" customWidth="1"/>
    <col min="3086" max="3086" width="4.6640625" style="57" bestFit="1" customWidth="1"/>
    <col min="3087" max="3088" width="5" style="57" bestFit="1" customWidth="1"/>
    <col min="3089" max="3089" width="4.6640625" style="57" bestFit="1" customWidth="1"/>
    <col min="3090" max="3091" width="4.5" style="57" bestFit="1" customWidth="1"/>
    <col min="3092" max="3092" width="4.83203125" style="57" bestFit="1" customWidth="1"/>
    <col min="3093" max="3093" width="4.5" style="57" bestFit="1" customWidth="1"/>
    <col min="3094" max="3094" width="5.1640625" style="57" bestFit="1" customWidth="1"/>
    <col min="3095" max="3095" width="4.5" style="57" bestFit="1" customWidth="1"/>
    <col min="3096" max="3097" width="5.1640625" style="57" bestFit="1" customWidth="1"/>
    <col min="3098" max="3098" width="4.83203125" style="57" bestFit="1" customWidth="1"/>
    <col min="3099" max="3099" width="4.5" style="57" bestFit="1" customWidth="1"/>
    <col min="3100" max="3100" width="5.33203125" style="57" bestFit="1" customWidth="1"/>
    <col min="3101" max="3101" width="4.5" style="57" bestFit="1" customWidth="1"/>
    <col min="3102" max="3102" width="5.1640625" style="57" bestFit="1" customWidth="1"/>
    <col min="3103" max="3103" width="6.6640625" style="57" bestFit="1" customWidth="1"/>
    <col min="3104" max="3104" width="6.1640625" style="57" bestFit="1" customWidth="1"/>
    <col min="3105" max="3326" width="9" style="57"/>
    <col min="3327" max="3327" width="6.6640625" style="57" bestFit="1" customWidth="1"/>
    <col min="3328" max="3328" width="5.1640625" style="57" bestFit="1" customWidth="1"/>
    <col min="3329" max="3329" width="4.83203125" style="57" bestFit="1" customWidth="1"/>
    <col min="3330" max="3330" width="5.5" style="57" bestFit="1" customWidth="1"/>
    <col min="3331" max="3331" width="4.83203125" style="57" bestFit="1" customWidth="1"/>
    <col min="3332" max="3332" width="7" style="57" bestFit="1" customWidth="1"/>
    <col min="3333" max="3333" width="5.6640625" style="57" bestFit="1" customWidth="1"/>
    <col min="3334" max="3334" width="4.5" style="57" bestFit="1" customWidth="1"/>
    <col min="3335" max="3335" width="6.5" style="57" bestFit="1" customWidth="1"/>
    <col min="3336" max="3337" width="4.5" style="57" customWidth="1"/>
    <col min="3338" max="3338" width="5.1640625" style="57" bestFit="1" customWidth="1"/>
    <col min="3339" max="3340" width="4.83203125" style="57" bestFit="1" customWidth="1"/>
    <col min="3341" max="3341" width="5" style="57" bestFit="1" customWidth="1"/>
    <col min="3342" max="3342" width="4.6640625" style="57" bestFit="1" customWidth="1"/>
    <col min="3343" max="3344" width="5" style="57" bestFit="1" customWidth="1"/>
    <col min="3345" max="3345" width="4.6640625" style="57" bestFit="1" customWidth="1"/>
    <col min="3346" max="3347" width="4.5" style="57" bestFit="1" customWidth="1"/>
    <col min="3348" max="3348" width="4.83203125" style="57" bestFit="1" customWidth="1"/>
    <col min="3349" max="3349" width="4.5" style="57" bestFit="1" customWidth="1"/>
    <col min="3350" max="3350" width="5.1640625" style="57" bestFit="1" customWidth="1"/>
    <col min="3351" max="3351" width="4.5" style="57" bestFit="1" customWidth="1"/>
    <col min="3352" max="3353" width="5.1640625" style="57" bestFit="1" customWidth="1"/>
    <col min="3354" max="3354" width="4.83203125" style="57" bestFit="1" customWidth="1"/>
    <col min="3355" max="3355" width="4.5" style="57" bestFit="1" customWidth="1"/>
    <col min="3356" max="3356" width="5.33203125" style="57" bestFit="1" customWidth="1"/>
    <col min="3357" max="3357" width="4.5" style="57" bestFit="1" customWidth="1"/>
    <col min="3358" max="3358" width="5.1640625" style="57" bestFit="1" customWidth="1"/>
    <col min="3359" max="3359" width="6.6640625" style="57" bestFit="1" customWidth="1"/>
    <col min="3360" max="3360" width="6.1640625" style="57" bestFit="1" customWidth="1"/>
    <col min="3361" max="3582" width="9" style="57"/>
    <col min="3583" max="3583" width="6.6640625" style="57" bestFit="1" customWidth="1"/>
    <col min="3584" max="3584" width="5.1640625" style="57" bestFit="1" customWidth="1"/>
    <col min="3585" max="3585" width="4.83203125" style="57" bestFit="1" customWidth="1"/>
    <col min="3586" max="3586" width="5.5" style="57" bestFit="1" customWidth="1"/>
    <col min="3587" max="3587" width="4.83203125" style="57" bestFit="1" customWidth="1"/>
    <col min="3588" max="3588" width="7" style="57" bestFit="1" customWidth="1"/>
    <col min="3589" max="3589" width="5.6640625" style="57" bestFit="1" customWidth="1"/>
    <col min="3590" max="3590" width="4.5" style="57" bestFit="1" customWidth="1"/>
    <col min="3591" max="3591" width="6.5" style="57" bestFit="1" customWidth="1"/>
    <col min="3592" max="3593" width="4.5" style="57" customWidth="1"/>
    <col min="3594" max="3594" width="5.1640625" style="57" bestFit="1" customWidth="1"/>
    <col min="3595" max="3596" width="4.83203125" style="57" bestFit="1" customWidth="1"/>
    <col min="3597" max="3597" width="5" style="57" bestFit="1" customWidth="1"/>
    <col min="3598" max="3598" width="4.6640625" style="57" bestFit="1" customWidth="1"/>
    <col min="3599" max="3600" width="5" style="57" bestFit="1" customWidth="1"/>
    <col min="3601" max="3601" width="4.6640625" style="57" bestFit="1" customWidth="1"/>
    <col min="3602" max="3603" width="4.5" style="57" bestFit="1" customWidth="1"/>
    <col min="3604" max="3604" width="4.83203125" style="57" bestFit="1" customWidth="1"/>
    <col min="3605" max="3605" width="4.5" style="57" bestFit="1" customWidth="1"/>
    <col min="3606" max="3606" width="5.1640625" style="57" bestFit="1" customWidth="1"/>
    <col min="3607" max="3607" width="4.5" style="57" bestFit="1" customWidth="1"/>
    <col min="3608" max="3609" width="5.1640625" style="57" bestFit="1" customWidth="1"/>
    <col min="3610" max="3610" width="4.83203125" style="57" bestFit="1" customWidth="1"/>
    <col min="3611" max="3611" width="4.5" style="57" bestFit="1" customWidth="1"/>
    <col min="3612" max="3612" width="5.33203125" style="57" bestFit="1" customWidth="1"/>
    <col min="3613" max="3613" width="4.5" style="57" bestFit="1" customWidth="1"/>
    <col min="3614" max="3614" width="5.1640625" style="57" bestFit="1" customWidth="1"/>
    <col min="3615" max="3615" width="6.6640625" style="57" bestFit="1" customWidth="1"/>
    <col min="3616" max="3616" width="6.1640625" style="57" bestFit="1" customWidth="1"/>
    <col min="3617" max="3838" width="9" style="57"/>
    <col min="3839" max="3839" width="6.6640625" style="57" bestFit="1" customWidth="1"/>
    <col min="3840" max="3840" width="5.1640625" style="57" bestFit="1" customWidth="1"/>
    <col min="3841" max="3841" width="4.83203125" style="57" bestFit="1" customWidth="1"/>
    <col min="3842" max="3842" width="5.5" style="57" bestFit="1" customWidth="1"/>
    <col min="3843" max="3843" width="4.83203125" style="57" bestFit="1" customWidth="1"/>
    <col min="3844" max="3844" width="7" style="57" bestFit="1" customWidth="1"/>
    <col min="3845" max="3845" width="5.6640625" style="57" bestFit="1" customWidth="1"/>
    <col min="3846" max="3846" width="4.5" style="57" bestFit="1" customWidth="1"/>
    <col min="3847" max="3847" width="6.5" style="57" bestFit="1" customWidth="1"/>
    <col min="3848" max="3849" width="4.5" style="57" customWidth="1"/>
    <col min="3850" max="3850" width="5.1640625" style="57" bestFit="1" customWidth="1"/>
    <col min="3851" max="3852" width="4.83203125" style="57" bestFit="1" customWidth="1"/>
    <col min="3853" max="3853" width="5" style="57" bestFit="1" customWidth="1"/>
    <col min="3854" max="3854" width="4.6640625" style="57" bestFit="1" customWidth="1"/>
    <col min="3855" max="3856" width="5" style="57" bestFit="1" customWidth="1"/>
    <col min="3857" max="3857" width="4.6640625" style="57" bestFit="1" customWidth="1"/>
    <col min="3858" max="3859" width="4.5" style="57" bestFit="1" customWidth="1"/>
    <col min="3860" max="3860" width="4.83203125" style="57" bestFit="1" customWidth="1"/>
    <col min="3861" max="3861" width="4.5" style="57" bestFit="1" customWidth="1"/>
    <col min="3862" max="3862" width="5.1640625" style="57" bestFit="1" customWidth="1"/>
    <col min="3863" max="3863" width="4.5" style="57" bestFit="1" customWidth="1"/>
    <col min="3864" max="3865" width="5.1640625" style="57" bestFit="1" customWidth="1"/>
    <col min="3866" max="3866" width="4.83203125" style="57" bestFit="1" customWidth="1"/>
    <col min="3867" max="3867" width="4.5" style="57" bestFit="1" customWidth="1"/>
    <col min="3868" max="3868" width="5.33203125" style="57" bestFit="1" customWidth="1"/>
    <col min="3869" max="3869" width="4.5" style="57" bestFit="1" customWidth="1"/>
    <col min="3870" max="3870" width="5.1640625" style="57" bestFit="1" customWidth="1"/>
    <col min="3871" max="3871" width="6.6640625" style="57" bestFit="1" customWidth="1"/>
    <col min="3872" max="3872" width="6.1640625" style="57" bestFit="1" customWidth="1"/>
    <col min="3873" max="4094" width="9" style="57"/>
    <col min="4095" max="4095" width="6.6640625" style="57" bestFit="1" customWidth="1"/>
    <col min="4096" max="4096" width="5.1640625" style="57" bestFit="1" customWidth="1"/>
    <col min="4097" max="4097" width="4.83203125" style="57" bestFit="1" customWidth="1"/>
    <col min="4098" max="4098" width="5.5" style="57" bestFit="1" customWidth="1"/>
    <col min="4099" max="4099" width="4.83203125" style="57" bestFit="1" customWidth="1"/>
    <col min="4100" max="4100" width="7" style="57" bestFit="1" customWidth="1"/>
    <col min="4101" max="4101" width="5.6640625" style="57" bestFit="1" customWidth="1"/>
    <col min="4102" max="4102" width="4.5" style="57" bestFit="1" customWidth="1"/>
    <col min="4103" max="4103" width="6.5" style="57" bestFit="1" customWidth="1"/>
    <col min="4104" max="4105" width="4.5" style="57" customWidth="1"/>
    <col min="4106" max="4106" width="5.1640625" style="57" bestFit="1" customWidth="1"/>
    <col min="4107" max="4108" width="4.83203125" style="57" bestFit="1" customWidth="1"/>
    <col min="4109" max="4109" width="5" style="57" bestFit="1" customWidth="1"/>
    <col min="4110" max="4110" width="4.6640625" style="57" bestFit="1" customWidth="1"/>
    <col min="4111" max="4112" width="5" style="57" bestFit="1" customWidth="1"/>
    <col min="4113" max="4113" width="4.6640625" style="57" bestFit="1" customWidth="1"/>
    <col min="4114" max="4115" width="4.5" style="57" bestFit="1" customWidth="1"/>
    <col min="4116" max="4116" width="4.83203125" style="57" bestFit="1" customWidth="1"/>
    <col min="4117" max="4117" width="4.5" style="57" bestFit="1" customWidth="1"/>
    <col min="4118" max="4118" width="5.1640625" style="57" bestFit="1" customWidth="1"/>
    <col min="4119" max="4119" width="4.5" style="57" bestFit="1" customWidth="1"/>
    <col min="4120" max="4121" width="5.1640625" style="57" bestFit="1" customWidth="1"/>
    <col min="4122" max="4122" width="4.83203125" style="57" bestFit="1" customWidth="1"/>
    <col min="4123" max="4123" width="4.5" style="57" bestFit="1" customWidth="1"/>
    <col min="4124" max="4124" width="5.33203125" style="57" bestFit="1" customWidth="1"/>
    <col min="4125" max="4125" width="4.5" style="57" bestFit="1" customWidth="1"/>
    <col min="4126" max="4126" width="5.1640625" style="57" bestFit="1" customWidth="1"/>
    <col min="4127" max="4127" width="6.6640625" style="57" bestFit="1" customWidth="1"/>
    <col min="4128" max="4128" width="6.1640625" style="57" bestFit="1" customWidth="1"/>
    <col min="4129" max="4350" width="9" style="57"/>
    <col min="4351" max="4351" width="6.6640625" style="57" bestFit="1" customWidth="1"/>
    <col min="4352" max="4352" width="5.1640625" style="57" bestFit="1" customWidth="1"/>
    <col min="4353" max="4353" width="4.83203125" style="57" bestFit="1" customWidth="1"/>
    <col min="4354" max="4354" width="5.5" style="57" bestFit="1" customWidth="1"/>
    <col min="4355" max="4355" width="4.83203125" style="57" bestFit="1" customWidth="1"/>
    <col min="4356" max="4356" width="7" style="57" bestFit="1" customWidth="1"/>
    <col min="4357" max="4357" width="5.6640625" style="57" bestFit="1" customWidth="1"/>
    <col min="4358" max="4358" width="4.5" style="57" bestFit="1" customWidth="1"/>
    <col min="4359" max="4359" width="6.5" style="57" bestFit="1" customWidth="1"/>
    <col min="4360" max="4361" width="4.5" style="57" customWidth="1"/>
    <col min="4362" max="4362" width="5.1640625" style="57" bestFit="1" customWidth="1"/>
    <col min="4363" max="4364" width="4.83203125" style="57" bestFit="1" customWidth="1"/>
    <col min="4365" max="4365" width="5" style="57" bestFit="1" customWidth="1"/>
    <col min="4366" max="4366" width="4.6640625" style="57" bestFit="1" customWidth="1"/>
    <col min="4367" max="4368" width="5" style="57" bestFit="1" customWidth="1"/>
    <col min="4369" max="4369" width="4.6640625" style="57" bestFit="1" customWidth="1"/>
    <col min="4370" max="4371" width="4.5" style="57" bestFit="1" customWidth="1"/>
    <col min="4372" max="4372" width="4.83203125" style="57" bestFit="1" customWidth="1"/>
    <col min="4373" max="4373" width="4.5" style="57" bestFit="1" customWidth="1"/>
    <col min="4374" max="4374" width="5.1640625" style="57" bestFit="1" customWidth="1"/>
    <col min="4375" max="4375" width="4.5" style="57" bestFit="1" customWidth="1"/>
    <col min="4376" max="4377" width="5.1640625" style="57" bestFit="1" customWidth="1"/>
    <col min="4378" max="4378" width="4.83203125" style="57" bestFit="1" customWidth="1"/>
    <col min="4379" max="4379" width="4.5" style="57" bestFit="1" customWidth="1"/>
    <col min="4380" max="4380" width="5.33203125" style="57" bestFit="1" customWidth="1"/>
    <col min="4381" max="4381" width="4.5" style="57" bestFit="1" customWidth="1"/>
    <col min="4382" max="4382" width="5.1640625" style="57" bestFit="1" customWidth="1"/>
    <col min="4383" max="4383" width="6.6640625" style="57" bestFit="1" customWidth="1"/>
    <col min="4384" max="4384" width="6.1640625" style="57" bestFit="1" customWidth="1"/>
    <col min="4385" max="4606" width="9" style="57"/>
    <col min="4607" max="4607" width="6.6640625" style="57" bestFit="1" customWidth="1"/>
    <col min="4608" max="4608" width="5.1640625" style="57" bestFit="1" customWidth="1"/>
    <col min="4609" max="4609" width="4.83203125" style="57" bestFit="1" customWidth="1"/>
    <col min="4610" max="4610" width="5.5" style="57" bestFit="1" customWidth="1"/>
    <col min="4611" max="4611" width="4.83203125" style="57" bestFit="1" customWidth="1"/>
    <col min="4612" max="4612" width="7" style="57" bestFit="1" customWidth="1"/>
    <col min="4613" max="4613" width="5.6640625" style="57" bestFit="1" customWidth="1"/>
    <col min="4614" max="4614" width="4.5" style="57" bestFit="1" customWidth="1"/>
    <col min="4615" max="4615" width="6.5" style="57" bestFit="1" customWidth="1"/>
    <col min="4616" max="4617" width="4.5" style="57" customWidth="1"/>
    <col min="4618" max="4618" width="5.1640625" style="57" bestFit="1" customWidth="1"/>
    <col min="4619" max="4620" width="4.83203125" style="57" bestFit="1" customWidth="1"/>
    <col min="4621" max="4621" width="5" style="57" bestFit="1" customWidth="1"/>
    <col min="4622" max="4622" width="4.6640625" style="57" bestFit="1" customWidth="1"/>
    <col min="4623" max="4624" width="5" style="57" bestFit="1" customWidth="1"/>
    <col min="4625" max="4625" width="4.6640625" style="57" bestFit="1" customWidth="1"/>
    <col min="4626" max="4627" width="4.5" style="57" bestFit="1" customWidth="1"/>
    <col min="4628" max="4628" width="4.83203125" style="57" bestFit="1" customWidth="1"/>
    <col min="4629" max="4629" width="4.5" style="57" bestFit="1" customWidth="1"/>
    <col min="4630" max="4630" width="5.1640625" style="57" bestFit="1" customWidth="1"/>
    <col min="4631" max="4631" width="4.5" style="57" bestFit="1" customWidth="1"/>
    <col min="4632" max="4633" width="5.1640625" style="57" bestFit="1" customWidth="1"/>
    <col min="4634" max="4634" width="4.83203125" style="57" bestFit="1" customWidth="1"/>
    <col min="4635" max="4635" width="4.5" style="57" bestFit="1" customWidth="1"/>
    <col min="4636" max="4636" width="5.33203125" style="57" bestFit="1" customWidth="1"/>
    <col min="4637" max="4637" width="4.5" style="57" bestFit="1" customWidth="1"/>
    <col min="4638" max="4638" width="5.1640625" style="57" bestFit="1" customWidth="1"/>
    <col min="4639" max="4639" width="6.6640625" style="57" bestFit="1" customWidth="1"/>
    <col min="4640" max="4640" width="6.1640625" style="57" bestFit="1" customWidth="1"/>
    <col min="4641" max="4862" width="9" style="57"/>
    <col min="4863" max="4863" width="6.6640625" style="57" bestFit="1" customWidth="1"/>
    <col min="4864" max="4864" width="5.1640625" style="57" bestFit="1" customWidth="1"/>
    <col min="4865" max="4865" width="4.83203125" style="57" bestFit="1" customWidth="1"/>
    <col min="4866" max="4866" width="5.5" style="57" bestFit="1" customWidth="1"/>
    <col min="4867" max="4867" width="4.83203125" style="57" bestFit="1" customWidth="1"/>
    <col min="4868" max="4868" width="7" style="57" bestFit="1" customWidth="1"/>
    <col min="4869" max="4869" width="5.6640625" style="57" bestFit="1" customWidth="1"/>
    <col min="4870" max="4870" width="4.5" style="57" bestFit="1" customWidth="1"/>
    <col min="4871" max="4871" width="6.5" style="57" bestFit="1" customWidth="1"/>
    <col min="4872" max="4873" width="4.5" style="57" customWidth="1"/>
    <col min="4874" max="4874" width="5.1640625" style="57" bestFit="1" customWidth="1"/>
    <col min="4875" max="4876" width="4.83203125" style="57" bestFit="1" customWidth="1"/>
    <col min="4877" max="4877" width="5" style="57" bestFit="1" customWidth="1"/>
    <col min="4878" max="4878" width="4.6640625" style="57" bestFit="1" customWidth="1"/>
    <col min="4879" max="4880" width="5" style="57" bestFit="1" customWidth="1"/>
    <col min="4881" max="4881" width="4.6640625" style="57" bestFit="1" customWidth="1"/>
    <col min="4882" max="4883" width="4.5" style="57" bestFit="1" customWidth="1"/>
    <col min="4884" max="4884" width="4.83203125" style="57" bestFit="1" customWidth="1"/>
    <col min="4885" max="4885" width="4.5" style="57" bestFit="1" customWidth="1"/>
    <col min="4886" max="4886" width="5.1640625" style="57" bestFit="1" customWidth="1"/>
    <col min="4887" max="4887" width="4.5" style="57" bestFit="1" customWidth="1"/>
    <col min="4888" max="4889" width="5.1640625" style="57" bestFit="1" customWidth="1"/>
    <col min="4890" max="4890" width="4.83203125" style="57" bestFit="1" customWidth="1"/>
    <col min="4891" max="4891" width="4.5" style="57" bestFit="1" customWidth="1"/>
    <col min="4892" max="4892" width="5.33203125" style="57" bestFit="1" customWidth="1"/>
    <col min="4893" max="4893" width="4.5" style="57" bestFit="1" customWidth="1"/>
    <col min="4894" max="4894" width="5.1640625" style="57" bestFit="1" customWidth="1"/>
    <col min="4895" max="4895" width="6.6640625" style="57" bestFit="1" customWidth="1"/>
    <col min="4896" max="4896" width="6.1640625" style="57" bestFit="1" customWidth="1"/>
    <col min="4897" max="5118" width="9" style="57"/>
    <col min="5119" max="5119" width="6.6640625" style="57" bestFit="1" customWidth="1"/>
    <col min="5120" max="5120" width="5.1640625" style="57" bestFit="1" customWidth="1"/>
    <col min="5121" max="5121" width="4.83203125" style="57" bestFit="1" customWidth="1"/>
    <col min="5122" max="5122" width="5.5" style="57" bestFit="1" customWidth="1"/>
    <col min="5123" max="5123" width="4.83203125" style="57" bestFit="1" customWidth="1"/>
    <col min="5124" max="5124" width="7" style="57" bestFit="1" customWidth="1"/>
    <col min="5125" max="5125" width="5.6640625" style="57" bestFit="1" customWidth="1"/>
    <col min="5126" max="5126" width="4.5" style="57" bestFit="1" customWidth="1"/>
    <col min="5127" max="5127" width="6.5" style="57" bestFit="1" customWidth="1"/>
    <col min="5128" max="5129" width="4.5" style="57" customWidth="1"/>
    <col min="5130" max="5130" width="5.1640625" style="57" bestFit="1" customWidth="1"/>
    <col min="5131" max="5132" width="4.83203125" style="57" bestFit="1" customWidth="1"/>
    <col min="5133" max="5133" width="5" style="57" bestFit="1" customWidth="1"/>
    <col min="5134" max="5134" width="4.6640625" style="57" bestFit="1" customWidth="1"/>
    <col min="5135" max="5136" width="5" style="57" bestFit="1" customWidth="1"/>
    <col min="5137" max="5137" width="4.6640625" style="57" bestFit="1" customWidth="1"/>
    <col min="5138" max="5139" width="4.5" style="57" bestFit="1" customWidth="1"/>
    <col min="5140" max="5140" width="4.83203125" style="57" bestFit="1" customWidth="1"/>
    <col min="5141" max="5141" width="4.5" style="57" bestFit="1" customWidth="1"/>
    <col min="5142" max="5142" width="5.1640625" style="57" bestFit="1" customWidth="1"/>
    <col min="5143" max="5143" width="4.5" style="57" bestFit="1" customWidth="1"/>
    <col min="5144" max="5145" width="5.1640625" style="57" bestFit="1" customWidth="1"/>
    <col min="5146" max="5146" width="4.83203125" style="57" bestFit="1" customWidth="1"/>
    <col min="5147" max="5147" width="4.5" style="57" bestFit="1" customWidth="1"/>
    <col min="5148" max="5148" width="5.33203125" style="57" bestFit="1" customWidth="1"/>
    <col min="5149" max="5149" width="4.5" style="57" bestFit="1" customWidth="1"/>
    <col min="5150" max="5150" width="5.1640625" style="57" bestFit="1" customWidth="1"/>
    <col min="5151" max="5151" width="6.6640625" style="57" bestFit="1" customWidth="1"/>
    <col min="5152" max="5152" width="6.1640625" style="57" bestFit="1" customWidth="1"/>
    <col min="5153" max="5374" width="9" style="57"/>
    <col min="5375" max="5375" width="6.6640625" style="57" bestFit="1" customWidth="1"/>
    <col min="5376" max="5376" width="5.1640625" style="57" bestFit="1" customWidth="1"/>
    <col min="5377" max="5377" width="4.83203125" style="57" bestFit="1" customWidth="1"/>
    <col min="5378" max="5378" width="5.5" style="57" bestFit="1" customWidth="1"/>
    <col min="5379" max="5379" width="4.83203125" style="57" bestFit="1" customWidth="1"/>
    <col min="5380" max="5380" width="7" style="57" bestFit="1" customWidth="1"/>
    <col min="5381" max="5381" width="5.6640625" style="57" bestFit="1" customWidth="1"/>
    <col min="5382" max="5382" width="4.5" style="57" bestFit="1" customWidth="1"/>
    <col min="5383" max="5383" width="6.5" style="57" bestFit="1" customWidth="1"/>
    <col min="5384" max="5385" width="4.5" style="57" customWidth="1"/>
    <col min="5386" max="5386" width="5.1640625" style="57" bestFit="1" customWidth="1"/>
    <col min="5387" max="5388" width="4.83203125" style="57" bestFit="1" customWidth="1"/>
    <col min="5389" max="5389" width="5" style="57" bestFit="1" customWidth="1"/>
    <col min="5390" max="5390" width="4.6640625" style="57" bestFit="1" customWidth="1"/>
    <col min="5391" max="5392" width="5" style="57" bestFit="1" customWidth="1"/>
    <col min="5393" max="5393" width="4.6640625" style="57" bestFit="1" customWidth="1"/>
    <col min="5394" max="5395" width="4.5" style="57" bestFit="1" customWidth="1"/>
    <col min="5396" max="5396" width="4.83203125" style="57" bestFit="1" customWidth="1"/>
    <col min="5397" max="5397" width="4.5" style="57" bestFit="1" customWidth="1"/>
    <col min="5398" max="5398" width="5.1640625" style="57" bestFit="1" customWidth="1"/>
    <col min="5399" max="5399" width="4.5" style="57" bestFit="1" customWidth="1"/>
    <col min="5400" max="5401" width="5.1640625" style="57" bestFit="1" customWidth="1"/>
    <col min="5402" max="5402" width="4.83203125" style="57" bestFit="1" customWidth="1"/>
    <col min="5403" max="5403" width="4.5" style="57" bestFit="1" customWidth="1"/>
    <col min="5404" max="5404" width="5.33203125" style="57" bestFit="1" customWidth="1"/>
    <col min="5405" max="5405" width="4.5" style="57" bestFit="1" customWidth="1"/>
    <col min="5406" max="5406" width="5.1640625" style="57" bestFit="1" customWidth="1"/>
    <col min="5407" max="5407" width="6.6640625" style="57" bestFit="1" customWidth="1"/>
    <col min="5408" max="5408" width="6.1640625" style="57" bestFit="1" customWidth="1"/>
    <col min="5409" max="5630" width="9" style="57"/>
    <col min="5631" max="5631" width="6.6640625" style="57" bestFit="1" customWidth="1"/>
    <col min="5632" max="5632" width="5.1640625" style="57" bestFit="1" customWidth="1"/>
    <col min="5633" max="5633" width="4.83203125" style="57" bestFit="1" customWidth="1"/>
    <col min="5634" max="5634" width="5.5" style="57" bestFit="1" customWidth="1"/>
    <col min="5635" max="5635" width="4.83203125" style="57" bestFit="1" customWidth="1"/>
    <col min="5636" max="5636" width="7" style="57" bestFit="1" customWidth="1"/>
    <col min="5637" max="5637" width="5.6640625" style="57" bestFit="1" customWidth="1"/>
    <col min="5638" max="5638" width="4.5" style="57" bestFit="1" customWidth="1"/>
    <col min="5639" max="5639" width="6.5" style="57" bestFit="1" customWidth="1"/>
    <col min="5640" max="5641" width="4.5" style="57" customWidth="1"/>
    <col min="5642" max="5642" width="5.1640625" style="57" bestFit="1" customWidth="1"/>
    <col min="5643" max="5644" width="4.83203125" style="57" bestFit="1" customWidth="1"/>
    <col min="5645" max="5645" width="5" style="57" bestFit="1" customWidth="1"/>
    <col min="5646" max="5646" width="4.6640625" style="57" bestFit="1" customWidth="1"/>
    <col min="5647" max="5648" width="5" style="57" bestFit="1" customWidth="1"/>
    <col min="5649" max="5649" width="4.6640625" style="57" bestFit="1" customWidth="1"/>
    <col min="5650" max="5651" width="4.5" style="57" bestFit="1" customWidth="1"/>
    <col min="5652" max="5652" width="4.83203125" style="57" bestFit="1" customWidth="1"/>
    <col min="5653" max="5653" width="4.5" style="57" bestFit="1" customWidth="1"/>
    <col min="5654" max="5654" width="5.1640625" style="57" bestFit="1" customWidth="1"/>
    <col min="5655" max="5655" width="4.5" style="57" bestFit="1" customWidth="1"/>
    <col min="5656" max="5657" width="5.1640625" style="57" bestFit="1" customWidth="1"/>
    <col min="5658" max="5658" width="4.83203125" style="57" bestFit="1" customWidth="1"/>
    <col min="5659" max="5659" width="4.5" style="57" bestFit="1" customWidth="1"/>
    <col min="5660" max="5660" width="5.33203125" style="57" bestFit="1" customWidth="1"/>
    <col min="5661" max="5661" width="4.5" style="57" bestFit="1" customWidth="1"/>
    <col min="5662" max="5662" width="5.1640625" style="57" bestFit="1" customWidth="1"/>
    <col min="5663" max="5663" width="6.6640625" style="57" bestFit="1" customWidth="1"/>
    <col min="5664" max="5664" width="6.1640625" style="57" bestFit="1" customWidth="1"/>
    <col min="5665" max="5886" width="9" style="57"/>
    <col min="5887" max="5887" width="6.6640625" style="57" bestFit="1" customWidth="1"/>
    <col min="5888" max="5888" width="5.1640625" style="57" bestFit="1" customWidth="1"/>
    <col min="5889" max="5889" width="4.83203125" style="57" bestFit="1" customWidth="1"/>
    <col min="5890" max="5890" width="5.5" style="57" bestFit="1" customWidth="1"/>
    <col min="5891" max="5891" width="4.83203125" style="57" bestFit="1" customWidth="1"/>
    <col min="5892" max="5892" width="7" style="57" bestFit="1" customWidth="1"/>
    <col min="5893" max="5893" width="5.6640625" style="57" bestFit="1" customWidth="1"/>
    <col min="5894" max="5894" width="4.5" style="57" bestFit="1" customWidth="1"/>
    <col min="5895" max="5895" width="6.5" style="57" bestFit="1" customWidth="1"/>
    <col min="5896" max="5897" width="4.5" style="57" customWidth="1"/>
    <col min="5898" max="5898" width="5.1640625" style="57" bestFit="1" customWidth="1"/>
    <col min="5899" max="5900" width="4.83203125" style="57" bestFit="1" customWidth="1"/>
    <col min="5901" max="5901" width="5" style="57" bestFit="1" customWidth="1"/>
    <col min="5902" max="5902" width="4.6640625" style="57" bestFit="1" customWidth="1"/>
    <col min="5903" max="5904" width="5" style="57" bestFit="1" customWidth="1"/>
    <col min="5905" max="5905" width="4.6640625" style="57" bestFit="1" customWidth="1"/>
    <col min="5906" max="5907" width="4.5" style="57" bestFit="1" customWidth="1"/>
    <col min="5908" max="5908" width="4.83203125" style="57" bestFit="1" customWidth="1"/>
    <col min="5909" max="5909" width="4.5" style="57" bestFit="1" customWidth="1"/>
    <col min="5910" max="5910" width="5.1640625" style="57" bestFit="1" customWidth="1"/>
    <col min="5911" max="5911" width="4.5" style="57" bestFit="1" customWidth="1"/>
    <col min="5912" max="5913" width="5.1640625" style="57" bestFit="1" customWidth="1"/>
    <col min="5914" max="5914" width="4.83203125" style="57" bestFit="1" customWidth="1"/>
    <col min="5915" max="5915" width="4.5" style="57" bestFit="1" customWidth="1"/>
    <col min="5916" max="5916" width="5.33203125" style="57" bestFit="1" customWidth="1"/>
    <col min="5917" max="5917" width="4.5" style="57" bestFit="1" customWidth="1"/>
    <col min="5918" max="5918" width="5.1640625" style="57" bestFit="1" customWidth="1"/>
    <col min="5919" max="5919" width="6.6640625" style="57" bestFit="1" customWidth="1"/>
    <col min="5920" max="5920" width="6.1640625" style="57" bestFit="1" customWidth="1"/>
    <col min="5921" max="6142" width="9" style="57"/>
    <col min="6143" max="6143" width="6.6640625" style="57" bestFit="1" customWidth="1"/>
    <col min="6144" max="6144" width="5.1640625" style="57" bestFit="1" customWidth="1"/>
    <col min="6145" max="6145" width="4.83203125" style="57" bestFit="1" customWidth="1"/>
    <col min="6146" max="6146" width="5.5" style="57" bestFit="1" customWidth="1"/>
    <col min="6147" max="6147" width="4.83203125" style="57" bestFit="1" customWidth="1"/>
    <col min="6148" max="6148" width="7" style="57" bestFit="1" customWidth="1"/>
    <col min="6149" max="6149" width="5.6640625" style="57" bestFit="1" customWidth="1"/>
    <col min="6150" max="6150" width="4.5" style="57" bestFit="1" customWidth="1"/>
    <col min="6151" max="6151" width="6.5" style="57" bestFit="1" customWidth="1"/>
    <col min="6152" max="6153" width="4.5" style="57" customWidth="1"/>
    <col min="6154" max="6154" width="5.1640625" style="57" bestFit="1" customWidth="1"/>
    <col min="6155" max="6156" width="4.83203125" style="57" bestFit="1" customWidth="1"/>
    <col min="6157" max="6157" width="5" style="57" bestFit="1" customWidth="1"/>
    <col min="6158" max="6158" width="4.6640625" style="57" bestFit="1" customWidth="1"/>
    <col min="6159" max="6160" width="5" style="57" bestFit="1" customWidth="1"/>
    <col min="6161" max="6161" width="4.6640625" style="57" bestFit="1" customWidth="1"/>
    <col min="6162" max="6163" width="4.5" style="57" bestFit="1" customWidth="1"/>
    <col min="6164" max="6164" width="4.83203125" style="57" bestFit="1" customWidth="1"/>
    <col min="6165" max="6165" width="4.5" style="57" bestFit="1" customWidth="1"/>
    <col min="6166" max="6166" width="5.1640625" style="57" bestFit="1" customWidth="1"/>
    <col min="6167" max="6167" width="4.5" style="57" bestFit="1" customWidth="1"/>
    <col min="6168" max="6169" width="5.1640625" style="57" bestFit="1" customWidth="1"/>
    <col min="6170" max="6170" width="4.83203125" style="57" bestFit="1" customWidth="1"/>
    <col min="6171" max="6171" width="4.5" style="57" bestFit="1" customWidth="1"/>
    <col min="6172" max="6172" width="5.33203125" style="57" bestFit="1" customWidth="1"/>
    <col min="6173" max="6173" width="4.5" style="57" bestFit="1" customWidth="1"/>
    <col min="6174" max="6174" width="5.1640625" style="57" bestFit="1" customWidth="1"/>
    <col min="6175" max="6175" width="6.6640625" style="57" bestFit="1" customWidth="1"/>
    <col min="6176" max="6176" width="6.1640625" style="57" bestFit="1" customWidth="1"/>
    <col min="6177" max="6398" width="9" style="57"/>
    <col min="6399" max="6399" width="6.6640625" style="57" bestFit="1" customWidth="1"/>
    <col min="6400" max="6400" width="5.1640625" style="57" bestFit="1" customWidth="1"/>
    <col min="6401" max="6401" width="4.83203125" style="57" bestFit="1" customWidth="1"/>
    <col min="6402" max="6402" width="5.5" style="57" bestFit="1" customWidth="1"/>
    <col min="6403" max="6403" width="4.83203125" style="57" bestFit="1" customWidth="1"/>
    <col min="6404" max="6404" width="7" style="57" bestFit="1" customWidth="1"/>
    <col min="6405" max="6405" width="5.6640625" style="57" bestFit="1" customWidth="1"/>
    <col min="6406" max="6406" width="4.5" style="57" bestFit="1" customWidth="1"/>
    <col min="6407" max="6407" width="6.5" style="57" bestFit="1" customWidth="1"/>
    <col min="6408" max="6409" width="4.5" style="57" customWidth="1"/>
    <col min="6410" max="6410" width="5.1640625" style="57" bestFit="1" customWidth="1"/>
    <col min="6411" max="6412" width="4.83203125" style="57" bestFit="1" customWidth="1"/>
    <col min="6413" max="6413" width="5" style="57" bestFit="1" customWidth="1"/>
    <col min="6414" max="6414" width="4.6640625" style="57" bestFit="1" customWidth="1"/>
    <col min="6415" max="6416" width="5" style="57" bestFit="1" customWidth="1"/>
    <col min="6417" max="6417" width="4.6640625" style="57" bestFit="1" customWidth="1"/>
    <col min="6418" max="6419" width="4.5" style="57" bestFit="1" customWidth="1"/>
    <col min="6420" max="6420" width="4.83203125" style="57" bestFit="1" customWidth="1"/>
    <col min="6421" max="6421" width="4.5" style="57" bestFit="1" customWidth="1"/>
    <col min="6422" max="6422" width="5.1640625" style="57" bestFit="1" customWidth="1"/>
    <col min="6423" max="6423" width="4.5" style="57" bestFit="1" customWidth="1"/>
    <col min="6424" max="6425" width="5.1640625" style="57" bestFit="1" customWidth="1"/>
    <col min="6426" max="6426" width="4.83203125" style="57" bestFit="1" customWidth="1"/>
    <col min="6427" max="6427" width="4.5" style="57" bestFit="1" customWidth="1"/>
    <col min="6428" max="6428" width="5.33203125" style="57" bestFit="1" customWidth="1"/>
    <col min="6429" max="6429" width="4.5" style="57" bestFit="1" customWidth="1"/>
    <col min="6430" max="6430" width="5.1640625" style="57" bestFit="1" customWidth="1"/>
    <col min="6431" max="6431" width="6.6640625" style="57" bestFit="1" customWidth="1"/>
    <col min="6432" max="6432" width="6.1640625" style="57" bestFit="1" customWidth="1"/>
    <col min="6433" max="6654" width="9" style="57"/>
    <col min="6655" max="6655" width="6.6640625" style="57" bestFit="1" customWidth="1"/>
    <col min="6656" max="6656" width="5.1640625" style="57" bestFit="1" customWidth="1"/>
    <col min="6657" max="6657" width="4.83203125" style="57" bestFit="1" customWidth="1"/>
    <col min="6658" max="6658" width="5.5" style="57" bestFit="1" customWidth="1"/>
    <col min="6659" max="6659" width="4.83203125" style="57" bestFit="1" customWidth="1"/>
    <col min="6660" max="6660" width="7" style="57" bestFit="1" customWidth="1"/>
    <col min="6661" max="6661" width="5.6640625" style="57" bestFit="1" customWidth="1"/>
    <col min="6662" max="6662" width="4.5" style="57" bestFit="1" customWidth="1"/>
    <col min="6663" max="6663" width="6.5" style="57" bestFit="1" customWidth="1"/>
    <col min="6664" max="6665" width="4.5" style="57" customWidth="1"/>
    <col min="6666" max="6666" width="5.1640625" style="57" bestFit="1" customWidth="1"/>
    <col min="6667" max="6668" width="4.83203125" style="57" bestFit="1" customWidth="1"/>
    <col min="6669" max="6669" width="5" style="57" bestFit="1" customWidth="1"/>
    <col min="6670" max="6670" width="4.6640625" style="57" bestFit="1" customWidth="1"/>
    <col min="6671" max="6672" width="5" style="57" bestFit="1" customWidth="1"/>
    <col min="6673" max="6673" width="4.6640625" style="57" bestFit="1" customWidth="1"/>
    <col min="6674" max="6675" width="4.5" style="57" bestFit="1" customWidth="1"/>
    <col min="6676" max="6676" width="4.83203125" style="57" bestFit="1" customWidth="1"/>
    <col min="6677" max="6677" width="4.5" style="57" bestFit="1" customWidth="1"/>
    <col min="6678" max="6678" width="5.1640625" style="57" bestFit="1" customWidth="1"/>
    <col min="6679" max="6679" width="4.5" style="57" bestFit="1" customWidth="1"/>
    <col min="6680" max="6681" width="5.1640625" style="57" bestFit="1" customWidth="1"/>
    <col min="6682" max="6682" width="4.83203125" style="57" bestFit="1" customWidth="1"/>
    <col min="6683" max="6683" width="4.5" style="57" bestFit="1" customWidth="1"/>
    <col min="6684" max="6684" width="5.33203125" style="57" bestFit="1" customWidth="1"/>
    <col min="6685" max="6685" width="4.5" style="57" bestFit="1" customWidth="1"/>
    <col min="6686" max="6686" width="5.1640625" style="57" bestFit="1" customWidth="1"/>
    <col min="6687" max="6687" width="6.6640625" style="57" bestFit="1" customWidth="1"/>
    <col min="6688" max="6688" width="6.1640625" style="57" bestFit="1" customWidth="1"/>
    <col min="6689" max="6910" width="9" style="57"/>
    <col min="6911" max="6911" width="6.6640625" style="57" bestFit="1" customWidth="1"/>
    <col min="6912" max="6912" width="5.1640625" style="57" bestFit="1" customWidth="1"/>
    <col min="6913" max="6913" width="4.83203125" style="57" bestFit="1" customWidth="1"/>
    <col min="6914" max="6914" width="5.5" style="57" bestFit="1" customWidth="1"/>
    <col min="6915" max="6915" width="4.83203125" style="57" bestFit="1" customWidth="1"/>
    <col min="6916" max="6916" width="7" style="57" bestFit="1" customWidth="1"/>
    <col min="6917" max="6917" width="5.6640625" style="57" bestFit="1" customWidth="1"/>
    <col min="6918" max="6918" width="4.5" style="57" bestFit="1" customWidth="1"/>
    <col min="6919" max="6919" width="6.5" style="57" bestFit="1" customWidth="1"/>
    <col min="6920" max="6921" width="4.5" style="57" customWidth="1"/>
    <col min="6922" max="6922" width="5.1640625" style="57" bestFit="1" customWidth="1"/>
    <col min="6923" max="6924" width="4.83203125" style="57" bestFit="1" customWidth="1"/>
    <col min="6925" max="6925" width="5" style="57" bestFit="1" customWidth="1"/>
    <col min="6926" max="6926" width="4.6640625" style="57" bestFit="1" customWidth="1"/>
    <col min="6927" max="6928" width="5" style="57" bestFit="1" customWidth="1"/>
    <col min="6929" max="6929" width="4.6640625" style="57" bestFit="1" customWidth="1"/>
    <col min="6930" max="6931" width="4.5" style="57" bestFit="1" customWidth="1"/>
    <col min="6932" max="6932" width="4.83203125" style="57" bestFit="1" customWidth="1"/>
    <col min="6933" max="6933" width="4.5" style="57" bestFit="1" customWidth="1"/>
    <col min="6934" max="6934" width="5.1640625" style="57" bestFit="1" customWidth="1"/>
    <col min="6935" max="6935" width="4.5" style="57" bestFit="1" customWidth="1"/>
    <col min="6936" max="6937" width="5.1640625" style="57" bestFit="1" customWidth="1"/>
    <col min="6938" max="6938" width="4.83203125" style="57" bestFit="1" customWidth="1"/>
    <col min="6939" max="6939" width="4.5" style="57" bestFit="1" customWidth="1"/>
    <col min="6940" max="6940" width="5.33203125" style="57" bestFit="1" customWidth="1"/>
    <col min="6941" max="6941" width="4.5" style="57" bestFit="1" customWidth="1"/>
    <col min="6942" max="6942" width="5.1640625" style="57" bestFit="1" customWidth="1"/>
    <col min="6943" max="6943" width="6.6640625" style="57" bestFit="1" customWidth="1"/>
    <col min="6944" max="6944" width="6.1640625" style="57" bestFit="1" customWidth="1"/>
    <col min="6945" max="7166" width="9" style="57"/>
    <col min="7167" max="7167" width="6.6640625" style="57" bestFit="1" customWidth="1"/>
    <col min="7168" max="7168" width="5.1640625" style="57" bestFit="1" customWidth="1"/>
    <col min="7169" max="7169" width="4.83203125" style="57" bestFit="1" customWidth="1"/>
    <col min="7170" max="7170" width="5.5" style="57" bestFit="1" customWidth="1"/>
    <col min="7171" max="7171" width="4.83203125" style="57" bestFit="1" customWidth="1"/>
    <col min="7172" max="7172" width="7" style="57" bestFit="1" customWidth="1"/>
    <col min="7173" max="7173" width="5.6640625" style="57" bestFit="1" customWidth="1"/>
    <col min="7174" max="7174" width="4.5" style="57" bestFit="1" customWidth="1"/>
    <col min="7175" max="7175" width="6.5" style="57" bestFit="1" customWidth="1"/>
    <col min="7176" max="7177" width="4.5" style="57" customWidth="1"/>
    <col min="7178" max="7178" width="5.1640625" style="57" bestFit="1" customWidth="1"/>
    <col min="7179" max="7180" width="4.83203125" style="57" bestFit="1" customWidth="1"/>
    <col min="7181" max="7181" width="5" style="57" bestFit="1" customWidth="1"/>
    <col min="7182" max="7182" width="4.6640625" style="57" bestFit="1" customWidth="1"/>
    <col min="7183" max="7184" width="5" style="57" bestFit="1" customWidth="1"/>
    <col min="7185" max="7185" width="4.6640625" style="57" bestFit="1" customWidth="1"/>
    <col min="7186" max="7187" width="4.5" style="57" bestFit="1" customWidth="1"/>
    <col min="7188" max="7188" width="4.83203125" style="57" bestFit="1" customWidth="1"/>
    <col min="7189" max="7189" width="4.5" style="57" bestFit="1" customWidth="1"/>
    <col min="7190" max="7190" width="5.1640625" style="57" bestFit="1" customWidth="1"/>
    <col min="7191" max="7191" width="4.5" style="57" bestFit="1" customWidth="1"/>
    <col min="7192" max="7193" width="5.1640625" style="57" bestFit="1" customWidth="1"/>
    <col min="7194" max="7194" width="4.83203125" style="57" bestFit="1" customWidth="1"/>
    <col min="7195" max="7195" width="4.5" style="57" bestFit="1" customWidth="1"/>
    <col min="7196" max="7196" width="5.33203125" style="57" bestFit="1" customWidth="1"/>
    <col min="7197" max="7197" width="4.5" style="57" bestFit="1" customWidth="1"/>
    <col min="7198" max="7198" width="5.1640625" style="57" bestFit="1" customWidth="1"/>
    <col min="7199" max="7199" width="6.6640625" style="57" bestFit="1" customWidth="1"/>
    <col min="7200" max="7200" width="6.1640625" style="57" bestFit="1" customWidth="1"/>
    <col min="7201" max="7422" width="9" style="57"/>
    <col min="7423" max="7423" width="6.6640625" style="57" bestFit="1" customWidth="1"/>
    <col min="7424" max="7424" width="5.1640625" style="57" bestFit="1" customWidth="1"/>
    <col min="7425" max="7425" width="4.83203125" style="57" bestFit="1" customWidth="1"/>
    <col min="7426" max="7426" width="5.5" style="57" bestFit="1" customWidth="1"/>
    <col min="7427" max="7427" width="4.83203125" style="57" bestFit="1" customWidth="1"/>
    <col min="7428" max="7428" width="7" style="57" bestFit="1" customWidth="1"/>
    <col min="7429" max="7429" width="5.6640625" style="57" bestFit="1" customWidth="1"/>
    <col min="7430" max="7430" width="4.5" style="57" bestFit="1" customWidth="1"/>
    <col min="7431" max="7431" width="6.5" style="57" bestFit="1" customWidth="1"/>
    <col min="7432" max="7433" width="4.5" style="57" customWidth="1"/>
    <col min="7434" max="7434" width="5.1640625" style="57" bestFit="1" customWidth="1"/>
    <col min="7435" max="7436" width="4.83203125" style="57" bestFit="1" customWidth="1"/>
    <col min="7437" max="7437" width="5" style="57" bestFit="1" customWidth="1"/>
    <col min="7438" max="7438" width="4.6640625" style="57" bestFit="1" customWidth="1"/>
    <col min="7439" max="7440" width="5" style="57" bestFit="1" customWidth="1"/>
    <col min="7441" max="7441" width="4.6640625" style="57" bestFit="1" customWidth="1"/>
    <col min="7442" max="7443" width="4.5" style="57" bestFit="1" customWidth="1"/>
    <col min="7444" max="7444" width="4.83203125" style="57" bestFit="1" customWidth="1"/>
    <col min="7445" max="7445" width="4.5" style="57" bestFit="1" customWidth="1"/>
    <col min="7446" max="7446" width="5.1640625" style="57" bestFit="1" customWidth="1"/>
    <col min="7447" max="7447" width="4.5" style="57" bestFit="1" customWidth="1"/>
    <col min="7448" max="7449" width="5.1640625" style="57" bestFit="1" customWidth="1"/>
    <col min="7450" max="7450" width="4.83203125" style="57" bestFit="1" customWidth="1"/>
    <col min="7451" max="7451" width="4.5" style="57" bestFit="1" customWidth="1"/>
    <col min="7452" max="7452" width="5.33203125" style="57" bestFit="1" customWidth="1"/>
    <col min="7453" max="7453" width="4.5" style="57" bestFit="1" customWidth="1"/>
    <col min="7454" max="7454" width="5.1640625" style="57" bestFit="1" customWidth="1"/>
    <col min="7455" max="7455" width="6.6640625" style="57" bestFit="1" customWidth="1"/>
    <col min="7456" max="7456" width="6.1640625" style="57" bestFit="1" customWidth="1"/>
    <col min="7457" max="7678" width="9" style="57"/>
    <col min="7679" max="7679" width="6.6640625" style="57" bestFit="1" customWidth="1"/>
    <col min="7680" max="7680" width="5.1640625" style="57" bestFit="1" customWidth="1"/>
    <col min="7681" max="7681" width="4.83203125" style="57" bestFit="1" customWidth="1"/>
    <col min="7682" max="7682" width="5.5" style="57" bestFit="1" customWidth="1"/>
    <col min="7683" max="7683" width="4.83203125" style="57" bestFit="1" customWidth="1"/>
    <col min="7684" max="7684" width="7" style="57" bestFit="1" customWidth="1"/>
    <col min="7685" max="7685" width="5.6640625" style="57" bestFit="1" customWidth="1"/>
    <col min="7686" max="7686" width="4.5" style="57" bestFit="1" customWidth="1"/>
    <col min="7687" max="7687" width="6.5" style="57" bestFit="1" customWidth="1"/>
    <col min="7688" max="7689" width="4.5" style="57" customWidth="1"/>
    <col min="7690" max="7690" width="5.1640625" style="57" bestFit="1" customWidth="1"/>
    <col min="7691" max="7692" width="4.83203125" style="57" bestFit="1" customWidth="1"/>
    <col min="7693" max="7693" width="5" style="57" bestFit="1" customWidth="1"/>
    <col min="7694" max="7694" width="4.6640625" style="57" bestFit="1" customWidth="1"/>
    <col min="7695" max="7696" width="5" style="57" bestFit="1" customWidth="1"/>
    <col min="7697" max="7697" width="4.6640625" style="57" bestFit="1" customWidth="1"/>
    <col min="7698" max="7699" width="4.5" style="57" bestFit="1" customWidth="1"/>
    <col min="7700" max="7700" width="4.83203125" style="57" bestFit="1" customWidth="1"/>
    <col min="7701" max="7701" width="4.5" style="57" bestFit="1" customWidth="1"/>
    <col min="7702" max="7702" width="5.1640625" style="57" bestFit="1" customWidth="1"/>
    <col min="7703" max="7703" width="4.5" style="57" bestFit="1" customWidth="1"/>
    <col min="7704" max="7705" width="5.1640625" style="57" bestFit="1" customWidth="1"/>
    <col min="7706" max="7706" width="4.83203125" style="57" bestFit="1" customWidth="1"/>
    <col min="7707" max="7707" width="4.5" style="57" bestFit="1" customWidth="1"/>
    <col min="7708" max="7708" width="5.33203125" style="57" bestFit="1" customWidth="1"/>
    <col min="7709" max="7709" width="4.5" style="57" bestFit="1" customWidth="1"/>
    <col min="7710" max="7710" width="5.1640625" style="57" bestFit="1" customWidth="1"/>
    <col min="7711" max="7711" width="6.6640625" style="57" bestFit="1" customWidth="1"/>
    <col min="7712" max="7712" width="6.1640625" style="57" bestFit="1" customWidth="1"/>
    <col min="7713" max="7934" width="9" style="57"/>
    <col min="7935" max="7935" width="6.6640625" style="57" bestFit="1" customWidth="1"/>
    <col min="7936" max="7936" width="5.1640625" style="57" bestFit="1" customWidth="1"/>
    <col min="7937" max="7937" width="4.83203125" style="57" bestFit="1" customWidth="1"/>
    <col min="7938" max="7938" width="5.5" style="57" bestFit="1" customWidth="1"/>
    <col min="7939" max="7939" width="4.83203125" style="57" bestFit="1" customWidth="1"/>
    <col min="7940" max="7940" width="7" style="57" bestFit="1" customWidth="1"/>
    <col min="7941" max="7941" width="5.6640625" style="57" bestFit="1" customWidth="1"/>
    <col min="7942" max="7942" width="4.5" style="57" bestFit="1" customWidth="1"/>
    <col min="7943" max="7943" width="6.5" style="57" bestFit="1" customWidth="1"/>
    <col min="7944" max="7945" width="4.5" style="57" customWidth="1"/>
    <col min="7946" max="7946" width="5.1640625" style="57" bestFit="1" customWidth="1"/>
    <col min="7947" max="7948" width="4.83203125" style="57" bestFit="1" customWidth="1"/>
    <col min="7949" max="7949" width="5" style="57" bestFit="1" customWidth="1"/>
    <col min="7950" max="7950" width="4.6640625" style="57" bestFit="1" customWidth="1"/>
    <col min="7951" max="7952" width="5" style="57" bestFit="1" customWidth="1"/>
    <col min="7953" max="7953" width="4.6640625" style="57" bestFit="1" customWidth="1"/>
    <col min="7954" max="7955" width="4.5" style="57" bestFit="1" customWidth="1"/>
    <col min="7956" max="7956" width="4.83203125" style="57" bestFit="1" customWidth="1"/>
    <col min="7957" max="7957" width="4.5" style="57" bestFit="1" customWidth="1"/>
    <col min="7958" max="7958" width="5.1640625" style="57" bestFit="1" customWidth="1"/>
    <col min="7959" max="7959" width="4.5" style="57" bestFit="1" customWidth="1"/>
    <col min="7960" max="7961" width="5.1640625" style="57" bestFit="1" customWidth="1"/>
    <col min="7962" max="7962" width="4.83203125" style="57" bestFit="1" customWidth="1"/>
    <col min="7963" max="7963" width="4.5" style="57" bestFit="1" customWidth="1"/>
    <col min="7964" max="7964" width="5.33203125" style="57" bestFit="1" customWidth="1"/>
    <col min="7965" max="7965" width="4.5" style="57" bestFit="1" customWidth="1"/>
    <col min="7966" max="7966" width="5.1640625" style="57" bestFit="1" customWidth="1"/>
    <col min="7967" max="7967" width="6.6640625" style="57" bestFit="1" customWidth="1"/>
    <col min="7968" max="7968" width="6.1640625" style="57" bestFit="1" customWidth="1"/>
    <col min="7969" max="8190" width="9" style="57"/>
    <col min="8191" max="8191" width="6.6640625" style="57" bestFit="1" customWidth="1"/>
    <col min="8192" max="8192" width="5.1640625" style="57" bestFit="1" customWidth="1"/>
    <col min="8193" max="8193" width="4.83203125" style="57" bestFit="1" customWidth="1"/>
    <col min="8194" max="8194" width="5.5" style="57" bestFit="1" customWidth="1"/>
    <col min="8195" max="8195" width="4.83203125" style="57" bestFit="1" customWidth="1"/>
    <col min="8196" max="8196" width="7" style="57" bestFit="1" customWidth="1"/>
    <col min="8197" max="8197" width="5.6640625" style="57" bestFit="1" customWidth="1"/>
    <col min="8198" max="8198" width="4.5" style="57" bestFit="1" customWidth="1"/>
    <col min="8199" max="8199" width="6.5" style="57" bestFit="1" customWidth="1"/>
    <col min="8200" max="8201" width="4.5" style="57" customWidth="1"/>
    <col min="8202" max="8202" width="5.1640625" style="57" bestFit="1" customWidth="1"/>
    <col min="8203" max="8204" width="4.83203125" style="57" bestFit="1" customWidth="1"/>
    <col min="8205" max="8205" width="5" style="57" bestFit="1" customWidth="1"/>
    <col min="8206" max="8206" width="4.6640625" style="57" bestFit="1" customWidth="1"/>
    <col min="8207" max="8208" width="5" style="57" bestFit="1" customWidth="1"/>
    <col min="8209" max="8209" width="4.6640625" style="57" bestFit="1" customWidth="1"/>
    <col min="8210" max="8211" width="4.5" style="57" bestFit="1" customWidth="1"/>
    <col min="8212" max="8212" width="4.83203125" style="57" bestFit="1" customWidth="1"/>
    <col min="8213" max="8213" width="4.5" style="57" bestFit="1" customWidth="1"/>
    <col min="8214" max="8214" width="5.1640625" style="57" bestFit="1" customWidth="1"/>
    <col min="8215" max="8215" width="4.5" style="57" bestFit="1" customWidth="1"/>
    <col min="8216" max="8217" width="5.1640625" style="57" bestFit="1" customWidth="1"/>
    <col min="8218" max="8218" width="4.83203125" style="57" bestFit="1" customWidth="1"/>
    <col min="8219" max="8219" width="4.5" style="57" bestFit="1" customWidth="1"/>
    <col min="8220" max="8220" width="5.33203125" style="57" bestFit="1" customWidth="1"/>
    <col min="8221" max="8221" width="4.5" style="57" bestFit="1" customWidth="1"/>
    <col min="8222" max="8222" width="5.1640625" style="57" bestFit="1" customWidth="1"/>
    <col min="8223" max="8223" width="6.6640625" style="57" bestFit="1" customWidth="1"/>
    <col min="8224" max="8224" width="6.1640625" style="57" bestFit="1" customWidth="1"/>
    <col min="8225" max="8446" width="9" style="57"/>
    <col min="8447" max="8447" width="6.6640625" style="57" bestFit="1" customWidth="1"/>
    <col min="8448" max="8448" width="5.1640625" style="57" bestFit="1" customWidth="1"/>
    <col min="8449" max="8449" width="4.83203125" style="57" bestFit="1" customWidth="1"/>
    <col min="8450" max="8450" width="5.5" style="57" bestFit="1" customWidth="1"/>
    <col min="8451" max="8451" width="4.83203125" style="57" bestFit="1" customWidth="1"/>
    <col min="8452" max="8452" width="7" style="57" bestFit="1" customWidth="1"/>
    <col min="8453" max="8453" width="5.6640625" style="57" bestFit="1" customWidth="1"/>
    <col min="8454" max="8454" width="4.5" style="57" bestFit="1" customWidth="1"/>
    <col min="8455" max="8455" width="6.5" style="57" bestFit="1" customWidth="1"/>
    <col min="8456" max="8457" width="4.5" style="57" customWidth="1"/>
    <col min="8458" max="8458" width="5.1640625" style="57" bestFit="1" customWidth="1"/>
    <col min="8459" max="8460" width="4.83203125" style="57" bestFit="1" customWidth="1"/>
    <col min="8461" max="8461" width="5" style="57" bestFit="1" customWidth="1"/>
    <col min="8462" max="8462" width="4.6640625" style="57" bestFit="1" customWidth="1"/>
    <col min="8463" max="8464" width="5" style="57" bestFit="1" customWidth="1"/>
    <col min="8465" max="8465" width="4.6640625" style="57" bestFit="1" customWidth="1"/>
    <col min="8466" max="8467" width="4.5" style="57" bestFit="1" customWidth="1"/>
    <col min="8468" max="8468" width="4.83203125" style="57" bestFit="1" customWidth="1"/>
    <col min="8469" max="8469" width="4.5" style="57" bestFit="1" customWidth="1"/>
    <col min="8470" max="8470" width="5.1640625" style="57" bestFit="1" customWidth="1"/>
    <col min="8471" max="8471" width="4.5" style="57" bestFit="1" customWidth="1"/>
    <col min="8472" max="8473" width="5.1640625" style="57" bestFit="1" customWidth="1"/>
    <col min="8474" max="8474" width="4.83203125" style="57" bestFit="1" customWidth="1"/>
    <col min="8475" max="8475" width="4.5" style="57" bestFit="1" customWidth="1"/>
    <col min="8476" max="8476" width="5.33203125" style="57" bestFit="1" customWidth="1"/>
    <col min="8477" max="8477" width="4.5" style="57" bestFit="1" customWidth="1"/>
    <col min="8478" max="8478" width="5.1640625" style="57" bestFit="1" customWidth="1"/>
    <col min="8479" max="8479" width="6.6640625" style="57" bestFit="1" customWidth="1"/>
    <col min="8480" max="8480" width="6.1640625" style="57" bestFit="1" customWidth="1"/>
    <col min="8481" max="8702" width="9" style="57"/>
    <col min="8703" max="8703" width="6.6640625" style="57" bestFit="1" customWidth="1"/>
    <col min="8704" max="8704" width="5.1640625" style="57" bestFit="1" customWidth="1"/>
    <col min="8705" max="8705" width="4.83203125" style="57" bestFit="1" customWidth="1"/>
    <col min="8706" max="8706" width="5.5" style="57" bestFit="1" customWidth="1"/>
    <col min="8707" max="8707" width="4.83203125" style="57" bestFit="1" customWidth="1"/>
    <col min="8708" max="8708" width="7" style="57" bestFit="1" customWidth="1"/>
    <col min="8709" max="8709" width="5.6640625" style="57" bestFit="1" customWidth="1"/>
    <col min="8710" max="8710" width="4.5" style="57" bestFit="1" customWidth="1"/>
    <col min="8711" max="8711" width="6.5" style="57" bestFit="1" customWidth="1"/>
    <col min="8712" max="8713" width="4.5" style="57" customWidth="1"/>
    <col min="8714" max="8714" width="5.1640625" style="57" bestFit="1" customWidth="1"/>
    <col min="8715" max="8716" width="4.83203125" style="57" bestFit="1" customWidth="1"/>
    <col min="8717" max="8717" width="5" style="57" bestFit="1" customWidth="1"/>
    <col min="8718" max="8718" width="4.6640625" style="57" bestFit="1" customWidth="1"/>
    <col min="8719" max="8720" width="5" style="57" bestFit="1" customWidth="1"/>
    <col min="8721" max="8721" width="4.6640625" style="57" bestFit="1" customWidth="1"/>
    <col min="8722" max="8723" width="4.5" style="57" bestFit="1" customWidth="1"/>
    <col min="8724" max="8724" width="4.83203125" style="57" bestFit="1" customWidth="1"/>
    <col min="8725" max="8725" width="4.5" style="57" bestFit="1" customWidth="1"/>
    <col min="8726" max="8726" width="5.1640625" style="57" bestFit="1" customWidth="1"/>
    <col min="8727" max="8727" width="4.5" style="57" bestFit="1" customWidth="1"/>
    <col min="8728" max="8729" width="5.1640625" style="57" bestFit="1" customWidth="1"/>
    <col min="8730" max="8730" width="4.83203125" style="57" bestFit="1" customWidth="1"/>
    <col min="8731" max="8731" width="4.5" style="57" bestFit="1" customWidth="1"/>
    <col min="8732" max="8732" width="5.33203125" style="57" bestFit="1" customWidth="1"/>
    <col min="8733" max="8733" width="4.5" style="57" bestFit="1" customWidth="1"/>
    <col min="8734" max="8734" width="5.1640625" style="57" bestFit="1" customWidth="1"/>
    <col min="8735" max="8735" width="6.6640625" style="57" bestFit="1" customWidth="1"/>
    <col min="8736" max="8736" width="6.1640625" style="57" bestFit="1" customWidth="1"/>
    <col min="8737" max="8958" width="9" style="57"/>
    <col min="8959" max="8959" width="6.6640625" style="57" bestFit="1" customWidth="1"/>
    <col min="8960" max="8960" width="5.1640625" style="57" bestFit="1" customWidth="1"/>
    <col min="8961" max="8961" width="4.83203125" style="57" bestFit="1" customWidth="1"/>
    <col min="8962" max="8962" width="5.5" style="57" bestFit="1" customWidth="1"/>
    <col min="8963" max="8963" width="4.83203125" style="57" bestFit="1" customWidth="1"/>
    <col min="8964" max="8964" width="7" style="57" bestFit="1" customWidth="1"/>
    <col min="8965" max="8965" width="5.6640625" style="57" bestFit="1" customWidth="1"/>
    <col min="8966" max="8966" width="4.5" style="57" bestFit="1" customWidth="1"/>
    <col min="8967" max="8967" width="6.5" style="57" bestFit="1" customWidth="1"/>
    <col min="8968" max="8969" width="4.5" style="57" customWidth="1"/>
    <col min="8970" max="8970" width="5.1640625" style="57" bestFit="1" customWidth="1"/>
    <col min="8971" max="8972" width="4.83203125" style="57" bestFit="1" customWidth="1"/>
    <col min="8973" max="8973" width="5" style="57" bestFit="1" customWidth="1"/>
    <col min="8974" max="8974" width="4.6640625" style="57" bestFit="1" customWidth="1"/>
    <col min="8975" max="8976" width="5" style="57" bestFit="1" customWidth="1"/>
    <col min="8977" max="8977" width="4.6640625" style="57" bestFit="1" customWidth="1"/>
    <col min="8978" max="8979" width="4.5" style="57" bestFit="1" customWidth="1"/>
    <col min="8980" max="8980" width="4.83203125" style="57" bestFit="1" customWidth="1"/>
    <col min="8981" max="8981" width="4.5" style="57" bestFit="1" customWidth="1"/>
    <col min="8982" max="8982" width="5.1640625" style="57" bestFit="1" customWidth="1"/>
    <col min="8983" max="8983" width="4.5" style="57" bestFit="1" customWidth="1"/>
    <col min="8984" max="8985" width="5.1640625" style="57" bestFit="1" customWidth="1"/>
    <col min="8986" max="8986" width="4.83203125" style="57" bestFit="1" customWidth="1"/>
    <col min="8987" max="8987" width="4.5" style="57" bestFit="1" customWidth="1"/>
    <col min="8988" max="8988" width="5.33203125" style="57" bestFit="1" customWidth="1"/>
    <col min="8989" max="8989" width="4.5" style="57" bestFit="1" customWidth="1"/>
    <col min="8990" max="8990" width="5.1640625" style="57" bestFit="1" customWidth="1"/>
    <col min="8991" max="8991" width="6.6640625" style="57" bestFit="1" customWidth="1"/>
    <col min="8992" max="8992" width="6.1640625" style="57" bestFit="1" customWidth="1"/>
    <col min="8993" max="9214" width="9" style="57"/>
    <col min="9215" max="9215" width="6.6640625" style="57" bestFit="1" customWidth="1"/>
    <col min="9216" max="9216" width="5.1640625" style="57" bestFit="1" customWidth="1"/>
    <col min="9217" max="9217" width="4.83203125" style="57" bestFit="1" customWidth="1"/>
    <col min="9218" max="9218" width="5.5" style="57" bestFit="1" customWidth="1"/>
    <col min="9219" max="9219" width="4.83203125" style="57" bestFit="1" customWidth="1"/>
    <col min="9220" max="9220" width="7" style="57" bestFit="1" customWidth="1"/>
    <col min="9221" max="9221" width="5.6640625" style="57" bestFit="1" customWidth="1"/>
    <col min="9222" max="9222" width="4.5" style="57" bestFit="1" customWidth="1"/>
    <col min="9223" max="9223" width="6.5" style="57" bestFit="1" customWidth="1"/>
    <col min="9224" max="9225" width="4.5" style="57" customWidth="1"/>
    <col min="9226" max="9226" width="5.1640625" style="57" bestFit="1" customWidth="1"/>
    <col min="9227" max="9228" width="4.83203125" style="57" bestFit="1" customWidth="1"/>
    <col min="9229" max="9229" width="5" style="57" bestFit="1" customWidth="1"/>
    <col min="9230" max="9230" width="4.6640625" style="57" bestFit="1" customWidth="1"/>
    <col min="9231" max="9232" width="5" style="57" bestFit="1" customWidth="1"/>
    <col min="9233" max="9233" width="4.6640625" style="57" bestFit="1" customWidth="1"/>
    <col min="9234" max="9235" width="4.5" style="57" bestFit="1" customWidth="1"/>
    <col min="9236" max="9236" width="4.83203125" style="57" bestFit="1" customWidth="1"/>
    <col min="9237" max="9237" width="4.5" style="57" bestFit="1" customWidth="1"/>
    <col min="9238" max="9238" width="5.1640625" style="57" bestFit="1" customWidth="1"/>
    <col min="9239" max="9239" width="4.5" style="57" bestFit="1" customWidth="1"/>
    <col min="9240" max="9241" width="5.1640625" style="57" bestFit="1" customWidth="1"/>
    <col min="9242" max="9242" width="4.83203125" style="57" bestFit="1" customWidth="1"/>
    <col min="9243" max="9243" width="4.5" style="57" bestFit="1" customWidth="1"/>
    <col min="9244" max="9244" width="5.33203125" style="57" bestFit="1" customWidth="1"/>
    <col min="9245" max="9245" width="4.5" style="57" bestFit="1" customWidth="1"/>
    <col min="9246" max="9246" width="5.1640625" style="57" bestFit="1" customWidth="1"/>
    <col min="9247" max="9247" width="6.6640625" style="57" bestFit="1" customWidth="1"/>
    <col min="9248" max="9248" width="6.1640625" style="57" bestFit="1" customWidth="1"/>
    <col min="9249" max="9470" width="9" style="57"/>
    <col min="9471" max="9471" width="6.6640625" style="57" bestFit="1" customWidth="1"/>
    <col min="9472" max="9472" width="5.1640625" style="57" bestFit="1" customWidth="1"/>
    <col min="9473" max="9473" width="4.83203125" style="57" bestFit="1" customWidth="1"/>
    <col min="9474" max="9474" width="5.5" style="57" bestFit="1" customWidth="1"/>
    <col min="9475" max="9475" width="4.83203125" style="57" bestFit="1" customWidth="1"/>
    <col min="9476" max="9476" width="7" style="57" bestFit="1" customWidth="1"/>
    <col min="9477" max="9477" width="5.6640625" style="57" bestFit="1" customWidth="1"/>
    <col min="9478" max="9478" width="4.5" style="57" bestFit="1" customWidth="1"/>
    <col min="9479" max="9479" width="6.5" style="57" bestFit="1" customWidth="1"/>
    <col min="9480" max="9481" width="4.5" style="57" customWidth="1"/>
    <col min="9482" max="9482" width="5.1640625" style="57" bestFit="1" customWidth="1"/>
    <col min="9483" max="9484" width="4.83203125" style="57" bestFit="1" customWidth="1"/>
    <col min="9485" max="9485" width="5" style="57" bestFit="1" customWidth="1"/>
    <col min="9486" max="9486" width="4.6640625" style="57" bestFit="1" customWidth="1"/>
    <col min="9487" max="9488" width="5" style="57" bestFit="1" customWidth="1"/>
    <col min="9489" max="9489" width="4.6640625" style="57" bestFit="1" customWidth="1"/>
    <col min="9490" max="9491" width="4.5" style="57" bestFit="1" customWidth="1"/>
    <col min="9492" max="9492" width="4.83203125" style="57" bestFit="1" customWidth="1"/>
    <col min="9493" max="9493" width="4.5" style="57" bestFit="1" customWidth="1"/>
    <col min="9494" max="9494" width="5.1640625" style="57" bestFit="1" customWidth="1"/>
    <col min="9495" max="9495" width="4.5" style="57" bestFit="1" customWidth="1"/>
    <col min="9496" max="9497" width="5.1640625" style="57" bestFit="1" customWidth="1"/>
    <col min="9498" max="9498" width="4.83203125" style="57" bestFit="1" customWidth="1"/>
    <col min="9499" max="9499" width="4.5" style="57" bestFit="1" customWidth="1"/>
    <col min="9500" max="9500" width="5.33203125" style="57" bestFit="1" customWidth="1"/>
    <col min="9501" max="9501" width="4.5" style="57" bestFit="1" customWidth="1"/>
    <col min="9502" max="9502" width="5.1640625" style="57" bestFit="1" customWidth="1"/>
    <col min="9503" max="9503" width="6.6640625" style="57" bestFit="1" customWidth="1"/>
    <col min="9504" max="9504" width="6.1640625" style="57" bestFit="1" customWidth="1"/>
    <col min="9505" max="9726" width="9" style="57"/>
    <col min="9727" max="9727" width="6.6640625" style="57" bestFit="1" customWidth="1"/>
    <col min="9728" max="9728" width="5.1640625" style="57" bestFit="1" customWidth="1"/>
    <col min="9729" max="9729" width="4.83203125" style="57" bestFit="1" customWidth="1"/>
    <col min="9730" max="9730" width="5.5" style="57" bestFit="1" customWidth="1"/>
    <col min="9731" max="9731" width="4.83203125" style="57" bestFit="1" customWidth="1"/>
    <col min="9732" max="9732" width="7" style="57" bestFit="1" customWidth="1"/>
    <col min="9733" max="9733" width="5.6640625" style="57" bestFit="1" customWidth="1"/>
    <col min="9734" max="9734" width="4.5" style="57" bestFit="1" customWidth="1"/>
    <col min="9735" max="9735" width="6.5" style="57" bestFit="1" customWidth="1"/>
    <col min="9736" max="9737" width="4.5" style="57" customWidth="1"/>
    <col min="9738" max="9738" width="5.1640625" style="57" bestFit="1" customWidth="1"/>
    <col min="9739" max="9740" width="4.83203125" style="57" bestFit="1" customWidth="1"/>
    <col min="9741" max="9741" width="5" style="57" bestFit="1" customWidth="1"/>
    <col min="9742" max="9742" width="4.6640625" style="57" bestFit="1" customWidth="1"/>
    <col min="9743" max="9744" width="5" style="57" bestFit="1" customWidth="1"/>
    <col min="9745" max="9745" width="4.6640625" style="57" bestFit="1" customWidth="1"/>
    <col min="9746" max="9747" width="4.5" style="57" bestFit="1" customWidth="1"/>
    <col min="9748" max="9748" width="4.83203125" style="57" bestFit="1" customWidth="1"/>
    <col min="9749" max="9749" width="4.5" style="57" bestFit="1" customWidth="1"/>
    <col min="9750" max="9750" width="5.1640625" style="57" bestFit="1" customWidth="1"/>
    <col min="9751" max="9751" width="4.5" style="57" bestFit="1" customWidth="1"/>
    <col min="9752" max="9753" width="5.1640625" style="57" bestFit="1" customWidth="1"/>
    <col min="9754" max="9754" width="4.83203125" style="57" bestFit="1" customWidth="1"/>
    <col min="9755" max="9755" width="4.5" style="57" bestFit="1" customWidth="1"/>
    <col min="9756" max="9756" width="5.33203125" style="57" bestFit="1" customWidth="1"/>
    <col min="9757" max="9757" width="4.5" style="57" bestFit="1" customWidth="1"/>
    <col min="9758" max="9758" width="5.1640625" style="57" bestFit="1" customWidth="1"/>
    <col min="9759" max="9759" width="6.6640625" style="57" bestFit="1" customWidth="1"/>
    <col min="9760" max="9760" width="6.1640625" style="57" bestFit="1" customWidth="1"/>
    <col min="9761" max="9982" width="9" style="57"/>
    <col min="9983" max="9983" width="6.6640625" style="57" bestFit="1" customWidth="1"/>
    <col min="9984" max="9984" width="5.1640625" style="57" bestFit="1" customWidth="1"/>
    <col min="9985" max="9985" width="4.83203125" style="57" bestFit="1" customWidth="1"/>
    <col min="9986" max="9986" width="5.5" style="57" bestFit="1" customWidth="1"/>
    <col min="9987" max="9987" width="4.83203125" style="57" bestFit="1" customWidth="1"/>
    <col min="9988" max="9988" width="7" style="57" bestFit="1" customWidth="1"/>
    <col min="9989" max="9989" width="5.6640625" style="57" bestFit="1" customWidth="1"/>
    <col min="9990" max="9990" width="4.5" style="57" bestFit="1" customWidth="1"/>
    <col min="9991" max="9991" width="6.5" style="57" bestFit="1" customWidth="1"/>
    <col min="9992" max="9993" width="4.5" style="57" customWidth="1"/>
    <col min="9994" max="9994" width="5.1640625" style="57" bestFit="1" customWidth="1"/>
    <col min="9995" max="9996" width="4.83203125" style="57" bestFit="1" customWidth="1"/>
    <col min="9997" max="9997" width="5" style="57" bestFit="1" customWidth="1"/>
    <col min="9998" max="9998" width="4.6640625" style="57" bestFit="1" customWidth="1"/>
    <col min="9999" max="10000" width="5" style="57" bestFit="1" customWidth="1"/>
    <col min="10001" max="10001" width="4.6640625" style="57" bestFit="1" customWidth="1"/>
    <col min="10002" max="10003" width="4.5" style="57" bestFit="1" customWidth="1"/>
    <col min="10004" max="10004" width="4.83203125" style="57" bestFit="1" customWidth="1"/>
    <col min="10005" max="10005" width="4.5" style="57" bestFit="1" customWidth="1"/>
    <col min="10006" max="10006" width="5.1640625" style="57" bestFit="1" customWidth="1"/>
    <col min="10007" max="10007" width="4.5" style="57" bestFit="1" customWidth="1"/>
    <col min="10008" max="10009" width="5.1640625" style="57" bestFit="1" customWidth="1"/>
    <col min="10010" max="10010" width="4.83203125" style="57" bestFit="1" customWidth="1"/>
    <col min="10011" max="10011" width="4.5" style="57" bestFit="1" customWidth="1"/>
    <col min="10012" max="10012" width="5.33203125" style="57" bestFit="1" customWidth="1"/>
    <col min="10013" max="10013" width="4.5" style="57" bestFit="1" customWidth="1"/>
    <col min="10014" max="10014" width="5.1640625" style="57" bestFit="1" customWidth="1"/>
    <col min="10015" max="10015" width="6.6640625" style="57" bestFit="1" customWidth="1"/>
    <col min="10016" max="10016" width="6.1640625" style="57" bestFit="1" customWidth="1"/>
    <col min="10017" max="10238" width="9" style="57"/>
    <col min="10239" max="10239" width="6.6640625" style="57" bestFit="1" customWidth="1"/>
    <col min="10240" max="10240" width="5.1640625" style="57" bestFit="1" customWidth="1"/>
    <col min="10241" max="10241" width="4.83203125" style="57" bestFit="1" customWidth="1"/>
    <col min="10242" max="10242" width="5.5" style="57" bestFit="1" customWidth="1"/>
    <col min="10243" max="10243" width="4.83203125" style="57" bestFit="1" customWidth="1"/>
    <col min="10244" max="10244" width="7" style="57" bestFit="1" customWidth="1"/>
    <col min="10245" max="10245" width="5.6640625" style="57" bestFit="1" customWidth="1"/>
    <col min="10246" max="10246" width="4.5" style="57" bestFit="1" customWidth="1"/>
    <col min="10247" max="10247" width="6.5" style="57" bestFit="1" customWidth="1"/>
    <col min="10248" max="10249" width="4.5" style="57" customWidth="1"/>
    <col min="10250" max="10250" width="5.1640625" style="57" bestFit="1" customWidth="1"/>
    <col min="10251" max="10252" width="4.83203125" style="57" bestFit="1" customWidth="1"/>
    <col min="10253" max="10253" width="5" style="57" bestFit="1" customWidth="1"/>
    <col min="10254" max="10254" width="4.6640625" style="57" bestFit="1" customWidth="1"/>
    <col min="10255" max="10256" width="5" style="57" bestFit="1" customWidth="1"/>
    <col min="10257" max="10257" width="4.6640625" style="57" bestFit="1" customWidth="1"/>
    <col min="10258" max="10259" width="4.5" style="57" bestFit="1" customWidth="1"/>
    <col min="10260" max="10260" width="4.83203125" style="57" bestFit="1" customWidth="1"/>
    <col min="10261" max="10261" width="4.5" style="57" bestFit="1" customWidth="1"/>
    <col min="10262" max="10262" width="5.1640625" style="57" bestFit="1" customWidth="1"/>
    <col min="10263" max="10263" width="4.5" style="57" bestFit="1" customWidth="1"/>
    <col min="10264" max="10265" width="5.1640625" style="57" bestFit="1" customWidth="1"/>
    <col min="10266" max="10266" width="4.83203125" style="57" bestFit="1" customWidth="1"/>
    <col min="10267" max="10267" width="4.5" style="57" bestFit="1" customWidth="1"/>
    <col min="10268" max="10268" width="5.33203125" style="57" bestFit="1" customWidth="1"/>
    <col min="10269" max="10269" width="4.5" style="57" bestFit="1" customWidth="1"/>
    <col min="10270" max="10270" width="5.1640625" style="57" bestFit="1" customWidth="1"/>
    <col min="10271" max="10271" width="6.6640625" style="57" bestFit="1" customWidth="1"/>
    <col min="10272" max="10272" width="6.1640625" style="57" bestFit="1" customWidth="1"/>
    <col min="10273" max="10494" width="9" style="57"/>
    <col min="10495" max="10495" width="6.6640625" style="57" bestFit="1" customWidth="1"/>
    <col min="10496" max="10496" width="5.1640625" style="57" bestFit="1" customWidth="1"/>
    <col min="10497" max="10497" width="4.83203125" style="57" bestFit="1" customWidth="1"/>
    <col min="10498" max="10498" width="5.5" style="57" bestFit="1" customWidth="1"/>
    <col min="10499" max="10499" width="4.83203125" style="57" bestFit="1" customWidth="1"/>
    <col min="10500" max="10500" width="7" style="57" bestFit="1" customWidth="1"/>
    <col min="10501" max="10501" width="5.6640625" style="57" bestFit="1" customWidth="1"/>
    <col min="10502" max="10502" width="4.5" style="57" bestFit="1" customWidth="1"/>
    <col min="10503" max="10503" width="6.5" style="57" bestFit="1" customWidth="1"/>
    <col min="10504" max="10505" width="4.5" style="57" customWidth="1"/>
    <col min="10506" max="10506" width="5.1640625" style="57" bestFit="1" customWidth="1"/>
    <col min="10507" max="10508" width="4.83203125" style="57" bestFit="1" customWidth="1"/>
    <col min="10509" max="10509" width="5" style="57" bestFit="1" customWidth="1"/>
    <col min="10510" max="10510" width="4.6640625" style="57" bestFit="1" customWidth="1"/>
    <col min="10511" max="10512" width="5" style="57" bestFit="1" customWidth="1"/>
    <col min="10513" max="10513" width="4.6640625" style="57" bestFit="1" customWidth="1"/>
    <col min="10514" max="10515" width="4.5" style="57" bestFit="1" customWidth="1"/>
    <col min="10516" max="10516" width="4.83203125" style="57" bestFit="1" customWidth="1"/>
    <col min="10517" max="10517" width="4.5" style="57" bestFit="1" customWidth="1"/>
    <col min="10518" max="10518" width="5.1640625" style="57" bestFit="1" customWidth="1"/>
    <col min="10519" max="10519" width="4.5" style="57" bestFit="1" customWidth="1"/>
    <col min="10520" max="10521" width="5.1640625" style="57" bestFit="1" customWidth="1"/>
    <col min="10522" max="10522" width="4.83203125" style="57" bestFit="1" customWidth="1"/>
    <col min="10523" max="10523" width="4.5" style="57" bestFit="1" customWidth="1"/>
    <col min="10524" max="10524" width="5.33203125" style="57" bestFit="1" customWidth="1"/>
    <col min="10525" max="10525" width="4.5" style="57" bestFit="1" customWidth="1"/>
    <col min="10526" max="10526" width="5.1640625" style="57" bestFit="1" customWidth="1"/>
    <col min="10527" max="10527" width="6.6640625" style="57" bestFit="1" customWidth="1"/>
    <col min="10528" max="10528" width="6.1640625" style="57" bestFit="1" customWidth="1"/>
    <col min="10529" max="10750" width="9" style="57"/>
    <col min="10751" max="10751" width="6.6640625" style="57" bestFit="1" customWidth="1"/>
    <col min="10752" max="10752" width="5.1640625" style="57" bestFit="1" customWidth="1"/>
    <col min="10753" max="10753" width="4.83203125" style="57" bestFit="1" customWidth="1"/>
    <col min="10754" max="10754" width="5.5" style="57" bestFit="1" customWidth="1"/>
    <col min="10755" max="10755" width="4.83203125" style="57" bestFit="1" customWidth="1"/>
    <col min="10756" max="10756" width="7" style="57" bestFit="1" customWidth="1"/>
    <col min="10757" max="10757" width="5.6640625" style="57" bestFit="1" customWidth="1"/>
    <col min="10758" max="10758" width="4.5" style="57" bestFit="1" customWidth="1"/>
    <col min="10759" max="10759" width="6.5" style="57" bestFit="1" customWidth="1"/>
    <col min="10760" max="10761" width="4.5" style="57" customWidth="1"/>
    <col min="10762" max="10762" width="5.1640625" style="57" bestFit="1" customWidth="1"/>
    <col min="10763" max="10764" width="4.83203125" style="57" bestFit="1" customWidth="1"/>
    <col min="10765" max="10765" width="5" style="57" bestFit="1" customWidth="1"/>
    <col min="10766" max="10766" width="4.6640625" style="57" bestFit="1" customWidth="1"/>
    <col min="10767" max="10768" width="5" style="57" bestFit="1" customWidth="1"/>
    <col min="10769" max="10769" width="4.6640625" style="57" bestFit="1" customWidth="1"/>
    <col min="10770" max="10771" width="4.5" style="57" bestFit="1" customWidth="1"/>
    <col min="10772" max="10772" width="4.83203125" style="57" bestFit="1" customWidth="1"/>
    <col min="10773" max="10773" width="4.5" style="57" bestFit="1" customWidth="1"/>
    <col min="10774" max="10774" width="5.1640625" style="57" bestFit="1" customWidth="1"/>
    <col min="10775" max="10775" width="4.5" style="57" bestFit="1" customWidth="1"/>
    <col min="10776" max="10777" width="5.1640625" style="57" bestFit="1" customWidth="1"/>
    <col min="10778" max="10778" width="4.83203125" style="57" bestFit="1" customWidth="1"/>
    <col min="10779" max="10779" width="4.5" style="57" bestFit="1" customWidth="1"/>
    <col min="10780" max="10780" width="5.33203125" style="57" bestFit="1" customWidth="1"/>
    <col min="10781" max="10781" width="4.5" style="57" bestFit="1" customWidth="1"/>
    <col min="10782" max="10782" width="5.1640625" style="57" bestFit="1" customWidth="1"/>
    <col min="10783" max="10783" width="6.6640625" style="57" bestFit="1" customWidth="1"/>
    <col min="10784" max="10784" width="6.1640625" style="57" bestFit="1" customWidth="1"/>
    <col min="10785" max="11006" width="9" style="57"/>
    <col min="11007" max="11007" width="6.6640625" style="57" bestFit="1" customWidth="1"/>
    <col min="11008" max="11008" width="5.1640625" style="57" bestFit="1" customWidth="1"/>
    <col min="11009" max="11009" width="4.83203125" style="57" bestFit="1" customWidth="1"/>
    <col min="11010" max="11010" width="5.5" style="57" bestFit="1" customWidth="1"/>
    <col min="11011" max="11011" width="4.83203125" style="57" bestFit="1" customWidth="1"/>
    <col min="11012" max="11012" width="7" style="57" bestFit="1" customWidth="1"/>
    <col min="11013" max="11013" width="5.6640625" style="57" bestFit="1" customWidth="1"/>
    <col min="11014" max="11014" width="4.5" style="57" bestFit="1" customWidth="1"/>
    <col min="11015" max="11015" width="6.5" style="57" bestFit="1" customWidth="1"/>
    <col min="11016" max="11017" width="4.5" style="57" customWidth="1"/>
    <col min="11018" max="11018" width="5.1640625" style="57" bestFit="1" customWidth="1"/>
    <col min="11019" max="11020" width="4.83203125" style="57" bestFit="1" customWidth="1"/>
    <col min="11021" max="11021" width="5" style="57" bestFit="1" customWidth="1"/>
    <col min="11022" max="11022" width="4.6640625" style="57" bestFit="1" customWidth="1"/>
    <col min="11023" max="11024" width="5" style="57" bestFit="1" customWidth="1"/>
    <col min="11025" max="11025" width="4.6640625" style="57" bestFit="1" customWidth="1"/>
    <col min="11026" max="11027" width="4.5" style="57" bestFit="1" customWidth="1"/>
    <col min="11028" max="11028" width="4.83203125" style="57" bestFit="1" customWidth="1"/>
    <col min="11029" max="11029" width="4.5" style="57" bestFit="1" customWidth="1"/>
    <col min="11030" max="11030" width="5.1640625" style="57" bestFit="1" customWidth="1"/>
    <col min="11031" max="11031" width="4.5" style="57" bestFit="1" customWidth="1"/>
    <col min="11032" max="11033" width="5.1640625" style="57" bestFit="1" customWidth="1"/>
    <col min="11034" max="11034" width="4.83203125" style="57" bestFit="1" customWidth="1"/>
    <col min="11035" max="11035" width="4.5" style="57" bestFit="1" customWidth="1"/>
    <col min="11036" max="11036" width="5.33203125" style="57" bestFit="1" customWidth="1"/>
    <col min="11037" max="11037" width="4.5" style="57" bestFit="1" customWidth="1"/>
    <col min="11038" max="11038" width="5.1640625" style="57" bestFit="1" customWidth="1"/>
    <col min="11039" max="11039" width="6.6640625" style="57" bestFit="1" customWidth="1"/>
    <col min="11040" max="11040" width="6.1640625" style="57" bestFit="1" customWidth="1"/>
    <col min="11041" max="11262" width="9" style="57"/>
    <col min="11263" max="11263" width="6.6640625" style="57" bestFit="1" customWidth="1"/>
    <col min="11264" max="11264" width="5.1640625" style="57" bestFit="1" customWidth="1"/>
    <col min="11265" max="11265" width="4.83203125" style="57" bestFit="1" customWidth="1"/>
    <col min="11266" max="11266" width="5.5" style="57" bestFit="1" customWidth="1"/>
    <col min="11267" max="11267" width="4.83203125" style="57" bestFit="1" customWidth="1"/>
    <col min="11268" max="11268" width="7" style="57" bestFit="1" customWidth="1"/>
    <col min="11269" max="11269" width="5.6640625" style="57" bestFit="1" customWidth="1"/>
    <col min="11270" max="11270" width="4.5" style="57" bestFit="1" customWidth="1"/>
    <col min="11271" max="11271" width="6.5" style="57" bestFit="1" customWidth="1"/>
    <col min="11272" max="11273" width="4.5" style="57" customWidth="1"/>
    <col min="11274" max="11274" width="5.1640625" style="57" bestFit="1" customWidth="1"/>
    <col min="11275" max="11276" width="4.83203125" style="57" bestFit="1" customWidth="1"/>
    <col min="11277" max="11277" width="5" style="57" bestFit="1" customWidth="1"/>
    <col min="11278" max="11278" width="4.6640625" style="57" bestFit="1" customWidth="1"/>
    <col min="11279" max="11280" width="5" style="57" bestFit="1" customWidth="1"/>
    <col min="11281" max="11281" width="4.6640625" style="57" bestFit="1" customWidth="1"/>
    <col min="11282" max="11283" width="4.5" style="57" bestFit="1" customWidth="1"/>
    <col min="11284" max="11284" width="4.83203125" style="57" bestFit="1" customWidth="1"/>
    <col min="11285" max="11285" width="4.5" style="57" bestFit="1" customWidth="1"/>
    <col min="11286" max="11286" width="5.1640625" style="57" bestFit="1" customWidth="1"/>
    <col min="11287" max="11287" width="4.5" style="57" bestFit="1" customWidth="1"/>
    <col min="11288" max="11289" width="5.1640625" style="57" bestFit="1" customWidth="1"/>
    <col min="11290" max="11290" width="4.83203125" style="57" bestFit="1" customWidth="1"/>
    <col min="11291" max="11291" width="4.5" style="57" bestFit="1" customWidth="1"/>
    <col min="11292" max="11292" width="5.33203125" style="57" bestFit="1" customWidth="1"/>
    <col min="11293" max="11293" width="4.5" style="57" bestFit="1" customWidth="1"/>
    <col min="11294" max="11294" width="5.1640625" style="57" bestFit="1" customWidth="1"/>
    <col min="11295" max="11295" width="6.6640625" style="57" bestFit="1" customWidth="1"/>
    <col min="11296" max="11296" width="6.1640625" style="57" bestFit="1" customWidth="1"/>
    <col min="11297" max="11518" width="9" style="57"/>
    <col min="11519" max="11519" width="6.6640625" style="57" bestFit="1" customWidth="1"/>
    <col min="11520" max="11520" width="5.1640625" style="57" bestFit="1" customWidth="1"/>
    <col min="11521" max="11521" width="4.83203125" style="57" bestFit="1" customWidth="1"/>
    <col min="11522" max="11522" width="5.5" style="57" bestFit="1" customWidth="1"/>
    <col min="11523" max="11523" width="4.83203125" style="57" bestFit="1" customWidth="1"/>
    <col min="11524" max="11524" width="7" style="57" bestFit="1" customWidth="1"/>
    <col min="11525" max="11525" width="5.6640625" style="57" bestFit="1" customWidth="1"/>
    <col min="11526" max="11526" width="4.5" style="57" bestFit="1" customWidth="1"/>
    <col min="11527" max="11527" width="6.5" style="57" bestFit="1" customWidth="1"/>
    <col min="11528" max="11529" width="4.5" style="57" customWidth="1"/>
    <col min="11530" max="11530" width="5.1640625" style="57" bestFit="1" customWidth="1"/>
    <col min="11531" max="11532" width="4.83203125" style="57" bestFit="1" customWidth="1"/>
    <col min="11533" max="11533" width="5" style="57" bestFit="1" customWidth="1"/>
    <col min="11534" max="11534" width="4.6640625" style="57" bestFit="1" customWidth="1"/>
    <col min="11535" max="11536" width="5" style="57" bestFit="1" customWidth="1"/>
    <col min="11537" max="11537" width="4.6640625" style="57" bestFit="1" customWidth="1"/>
    <col min="11538" max="11539" width="4.5" style="57" bestFit="1" customWidth="1"/>
    <col min="11540" max="11540" width="4.83203125" style="57" bestFit="1" customWidth="1"/>
    <col min="11541" max="11541" width="4.5" style="57" bestFit="1" customWidth="1"/>
    <col min="11542" max="11542" width="5.1640625" style="57" bestFit="1" customWidth="1"/>
    <col min="11543" max="11543" width="4.5" style="57" bestFit="1" customWidth="1"/>
    <col min="11544" max="11545" width="5.1640625" style="57" bestFit="1" customWidth="1"/>
    <col min="11546" max="11546" width="4.83203125" style="57" bestFit="1" customWidth="1"/>
    <col min="11547" max="11547" width="4.5" style="57" bestFit="1" customWidth="1"/>
    <col min="11548" max="11548" width="5.33203125" style="57" bestFit="1" customWidth="1"/>
    <col min="11549" max="11549" width="4.5" style="57" bestFit="1" customWidth="1"/>
    <col min="11550" max="11550" width="5.1640625" style="57" bestFit="1" customWidth="1"/>
    <col min="11551" max="11551" width="6.6640625" style="57" bestFit="1" customWidth="1"/>
    <col min="11552" max="11552" width="6.1640625" style="57" bestFit="1" customWidth="1"/>
    <col min="11553" max="11774" width="9" style="57"/>
    <col min="11775" max="11775" width="6.6640625" style="57" bestFit="1" customWidth="1"/>
    <col min="11776" max="11776" width="5.1640625" style="57" bestFit="1" customWidth="1"/>
    <col min="11777" max="11777" width="4.83203125" style="57" bestFit="1" customWidth="1"/>
    <col min="11778" max="11778" width="5.5" style="57" bestFit="1" customWidth="1"/>
    <col min="11779" max="11779" width="4.83203125" style="57" bestFit="1" customWidth="1"/>
    <col min="11780" max="11780" width="7" style="57" bestFit="1" customWidth="1"/>
    <col min="11781" max="11781" width="5.6640625" style="57" bestFit="1" customWidth="1"/>
    <col min="11782" max="11782" width="4.5" style="57" bestFit="1" customWidth="1"/>
    <col min="11783" max="11783" width="6.5" style="57" bestFit="1" customWidth="1"/>
    <col min="11784" max="11785" width="4.5" style="57" customWidth="1"/>
    <col min="11786" max="11786" width="5.1640625" style="57" bestFit="1" customWidth="1"/>
    <col min="11787" max="11788" width="4.83203125" style="57" bestFit="1" customWidth="1"/>
    <col min="11789" max="11789" width="5" style="57" bestFit="1" customWidth="1"/>
    <col min="11790" max="11790" width="4.6640625" style="57" bestFit="1" customWidth="1"/>
    <col min="11791" max="11792" width="5" style="57" bestFit="1" customWidth="1"/>
    <col min="11793" max="11793" width="4.6640625" style="57" bestFit="1" customWidth="1"/>
    <col min="11794" max="11795" width="4.5" style="57" bestFit="1" customWidth="1"/>
    <col min="11796" max="11796" width="4.83203125" style="57" bestFit="1" customWidth="1"/>
    <col min="11797" max="11797" width="4.5" style="57" bestFit="1" customWidth="1"/>
    <col min="11798" max="11798" width="5.1640625" style="57" bestFit="1" customWidth="1"/>
    <col min="11799" max="11799" width="4.5" style="57" bestFit="1" customWidth="1"/>
    <col min="11800" max="11801" width="5.1640625" style="57" bestFit="1" customWidth="1"/>
    <col min="11802" max="11802" width="4.83203125" style="57" bestFit="1" customWidth="1"/>
    <col min="11803" max="11803" width="4.5" style="57" bestFit="1" customWidth="1"/>
    <col min="11804" max="11804" width="5.33203125" style="57" bestFit="1" customWidth="1"/>
    <col min="11805" max="11805" width="4.5" style="57" bestFit="1" customWidth="1"/>
    <col min="11806" max="11806" width="5.1640625" style="57" bestFit="1" customWidth="1"/>
    <col min="11807" max="11807" width="6.6640625" style="57" bestFit="1" customWidth="1"/>
    <col min="11808" max="11808" width="6.1640625" style="57" bestFit="1" customWidth="1"/>
    <col min="11809" max="12030" width="9" style="57"/>
    <col min="12031" max="12031" width="6.6640625" style="57" bestFit="1" customWidth="1"/>
    <col min="12032" max="12032" width="5.1640625" style="57" bestFit="1" customWidth="1"/>
    <col min="12033" max="12033" width="4.83203125" style="57" bestFit="1" customWidth="1"/>
    <col min="12034" max="12034" width="5.5" style="57" bestFit="1" customWidth="1"/>
    <col min="12035" max="12035" width="4.83203125" style="57" bestFit="1" customWidth="1"/>
    <col min="12036" max="12036" width="7" style="57" bestFit="1" customWidth="1"/>
    <col min="12037" max="12037" width="5.6640625" style="57" bestFit="1" customWidth="1"/>
    <col min="12038" max="12038" width="4.5" style="57" bestFit="1" customWidth="1"/>
    <col min="12039" max="12039" width="6.5" style="57" bestFit="1" customWidth="1"/>
    <col min="12040" max="12041" width="4.5" style="57" customWidth="1"/>
    <col min="12042" max="12042" width="5.1640625" style="57" bestFit="1" customWidth="1"/>
    <col min="12043" max="12044" width="4.83203125" style="57" bestFit="1" customWidth="1"/>
    <col min="12045" max="12045" width="5" style="57" bestFit="1" customWidth="1"/>
    <col min="12046" max="12046" width="4.6640625" style="57" bestFit="1" customWidth="1"/>
    <col min="12047" max="12048" width="5" style="57" bestFit="1" customWidth="1"/>
    <col min="12049" max="12049" width="4.6640625" style="57" bestFit="1" customWidth="1"/>
    <col min="12050" max="12051" width="4.5" style="57" bestFit="1" customWidth="1"/>
    <col min="12052" max="12052" width="4.83203125" style="57" bestFit="1" customWidth="1"/>
    <col min="12053" max="12053" width="4.5" style="57" bestFit="1" customWidth="1"/>
    <col min="12054" max="12054" width="5.1640625" style="57" bestFit="1" customWidth="1"/>
    <col min="12055" max="12055" width="4.5" style="57" bestFit="1" customWidth="1"/>
    <col min="12056" max="12057" width="5.1640625" style="57" bestFit="1" customWidth="1"/>
    <col min="12058" max="12058" width="4.83203125" style="57" bestFit="1" customWidth="1"/>
    <col min="12059" max="12059" width="4.5" style="57" bestFit="1" customWidth="1"/>
    <col min="12060" max="12060" width="5.33203125" style="57" bestFit="1" customWidth="1"/>
    <col min="12061" max="12061" width="4.5" style="57" bestFit="1" customWidth="1"/>
    <col min="12062" max="12062" width="5.1640625" style="57" bestFit="1" customWidth="1"/>
    <col min="12063" max="12063" width="6.6640625" style="57" bestFit="1" customWidth="1"/>
    <col min="12064" max="12064" width="6.1640625" style="57" bestFit="1" customWidth="1"/>
    <col min="12065" max="12286" width="9" style="57"/>
    <col min="12287" max="12287" width="6.6640625" style="57" bestFit="1" customWidth="1"/>
    <col min="12288" max="12288" width="5.1640625" style="57" bestFit="1" customWidth="1"/>
    <col min="12289" max="12289" width="4.83203125" style="57" bestFit="1" customWidth="1"/>
    <col min="12290" max="12290" width="5.5" style="57" bestFit="1" customWidth="1"/>
    <col min="12291" max="12291" width="4.83203125" style="57" bestFit="1" customWidth="1"/>
    <col min="12292" max="12292" width="7" style="57" bestFit="1" customWidth="1"/>
    <col min="12293" max="12293" width="5.6640625" style="57" bestFit="1" customWidth="1"/>
    <col min="12294" max="12294" width="4.5" style="57" bestFit="1" customWidth="1"/>
    <col min="12295" max="12295" width="6.5" style="57" bestFit="1" customWidth="1"/>
    <col min="12296" max="12297" width="4.5" style="57" customWidth="1"/>
    <col min="12298" max="12298" width="5.1640625" style="57" bestFit="1" customWidth="1"/>
    <col min="12299" max="12300" width="4.83203125" style="57" bestFit="1" customWidth="1"/>
    <col min="12301" max="12301" width="5" style="57" bestFit="1" customWidth="1"/>
    <col min="12302" max="12302" width="4.6640625" style="57" bestFit="1" customWidth="1"/>
    <col min="12303" max="12304" width="5" style="57" bestFit="1" customWidth="1"/>
    <col min="12305" max="12305" width="4.6640625" style="57" bestFit="1" customWidth="1"/>
    <col min="12306" max="12307" width="4.5" style="57" bestFit="1" customWidth="1"/>
    <col min="12308" max="12308" width="4.83203125" style="57" bestFit="1" customWidth="1"/>
    <col min="12309" max="12309" width="4.5" style="57" bestFit="1" customWidth="1"/>
    <col min="12310" max="12310" width="5.1640625" style="57" bestFit="1" customWidth="1"/>
    <col min="12311" max="12311" width="4.5" style="57" bestFit="1" customWidth="1"/>
    <col min="12312" max="12313" width="5.1640625" style="57" bestFit="1" customWidth="1"/>
    <col min="12314" max="12314" width="4.83203125" style="57" bestFit="1" customWidth="1"/>
    <col min="12315" max="12315" width="4.5" style="57" bestFit="1" customWidth="1"/>
    <col min="12316" max="12316" width="5.33203125" style="57" bestFit="1" customWidth="1"/>
    <col min="12317" max="12317" width="4.5" style="57" bestFit="1" customWidth="1"/>
    <col min="12318" max="12318" width="5.1640625" style="57" bestFit="1" customWidth="1"/>
    <col min="12319" max="12319" width="6.6640625" style="57" bestFit="1" customWidth="1"/>
    <col min="12320" max="12320" width="6.1640625" style="57" bestFit="1" customWidth="1"/>
    <col min="12321" max="12542" width="9" style="57"/>
    <col min="12543" max="12543" width="6.6640625" style="57" bestFit="1" customWidth="1"/>
    <col min="12544" max="12544" width="5.1640625" style="57" bestFit="1" customWidth="1"/>
    <col min="12545" max="12545" width="4.83203125" style="57" bestFit="1" customWidth="1"/>
    <col min="12546" max="12546" width="5.5" style="57" bestFit="1" customWidth="1"/>
    <col min="12547" max="12547" width="4.83203125" style="57" bestFit="1" customWidth="1"/>
    <col min="12548" max="12548" width="7" style="57" bestFit="1" customWidth="1"/>
    <col min="12549" max="12549" width="5.6640625" style="57" bestFit="1" customWidth="1"/>
    <col min="12550" max="12550" width="4.5" style="57" bestFit="1" customWidth="1"/>
    <col min="12551" max="12551" width="6.5" style="57" bestFit="1" customWidth="1"/>
    <col min="12552" max="12553" width="4.5" style="57" customWidth="1"/>
    <col min="12554" max="12554" width="5.1640625" style="57" bestFit="1" customWidth="1"/>
    <col min="12555" max="12556" width="4.83203125" style="57" bestFit="1" customWidth="1"/>
    <col min="12557" max="12557" width="5" style="57" bestFit="1" customWidth="1"/>
    <col min="12558" max="12558" width="4.6640625" style="57" bestFit="1" customWidth="1"/>
    <col min="12559" max="12560" width="5" style="57" bestFit="1" customWidth="1"/>
    <col min="12561" max="12561" width="4.6640625" style="57" bestFit="1" customWidth="1"/>
    <col min="12562" max="12563" width="4.5" style="57" bestFit="1" customWidth="1"/>
    <col min="12564" max="12564" width="4.83203125" style="57" bestFit="1" customWidth="1"/>
    <col min="12565" max="12565" width="4.5" style="57" bestFit="1" customWidth="1"/>
    <col min="12566" max="12566" width="5.1640625" style="57" bestFit="1" customWidth="1"/>
    <col min="12567" max="12567" width="4.5" style="57" bestFit="1" customWidth="1"/>
    <col min="12568" max="12569" width="5.1640625" style="57" bestFit="1" customWidth="1"/>
    <col min="12570" max="12570" width="4.83203125" style="57" bestFit="1" customWidth="1"/>
    <col min="12571" max="12571" width="4.5" style="57" bestFit="1" customWidth="1"/>
    <col min="12572" max="12572" width="5.33203125" style="57" bestFit="1" customWidth="1"/>
    <col min="12573" max="12573" width="4.5" style="57" bestFit="1" customWidth="1"/>
    <col min="12574" max="12574" width="5.1640625" style="57" bestFit="1" customWidth="1"/>
    <col min="12575" max="12575" width="6.6640625" style="57" bestFit="1" customWidth="1"/>
    <col min="12576" max="12576" width="6.1640625" style="57" bestFit="1" customWidth="1"/>
    <col min="12577" max="12798" width="9" style="57"/>
    <col min="12799" max="12799" width="6.6640625" style="57" bestFit="1" customWidth="1"/>
    <col min="12800" max="12800" width="5.1640625" style="57" bestFit="1" customWidth="1"/>
    <col min="12801" max="12801" width="4.83203125" style="57" bestFit="1" customWidth="1"/>
    <col min="12802" max="12802" width="5.5" style="57" bestFit="1" customWidth="1"/>
    <col min="12803" max="12803" width="4.83203125" style="57" bestFit="1" customWidth="1"/>
    <col min="12804" max="12804" width="7" style="57" bestFit="1" customWidth="1"/>
    <col min="12805" max="12805" width="5.6640625" style="57" bestFit="1" customWidth="1"/>
    <col min="12806" max="12806" width="4.5" style="57" bestFit="1" customWidth="1"/>
    <col min="12807" max="12807" width="6.5" style="57" bestFit="1" customWidth="1"/>
    <col min="12808" max="12809" width="4.5" style="57" customWidth="1"/>
    <col min="12810" max="12810" width="5.1640625" style="57" bestFit="1" customWidth="1"/>
    <col min="12811" max="12812" width="4.83203125" style="57" bestFit="1" customWidth="1"/>
    <col min="12813" max="12813" width="5" style="57" bestFit="1" customWidth="1"/>
    <col min="12814" max="12814" width="4.6640625" style="57" bestFit="1" customWidth="1"/>
    <col min="12815" max="12816" width="5" style="57" bestFit="1" customWidth="1"/>
    <col min="12817" max="12817" width="4.6640625" style="57" bestFit="1" customWidth="1"/>
    <col min="12818" max="12819" width="4.5" style="57" bestFit="1" customWidth="1"/>
    <col min="12820" max="12820" width="4.83203125" style="57" bestFit="1" customWidth="1"/>
    <col min="12821" max="12821" width="4.5" style="57" bestFit="1" customWidth="1"/>
    <col min="12822" max="12822" width="5.1640625" style="57" bestFit="1" customWidth="1"/>
    <col min="12823" max="12823" width="4.5" style="57" bestFit="1" customWidth="1"/>
    <col min="12824" max="12825" width="5.1640625" style="57" bestFit="1" customWidth="1"/>
    <col min="12826" max="12826" width="4.83203125" style="57" bestFit="1" customWidth="1"/>
    <col min="12827" max="12827" width="4.5" style="57" bestFit="1" customWidth="1"/>
    <col min="12828" max="12828" width="5.33203125" style="57" bestFit="1" customWidth="1"/>
    <col min="12829" max="12829" width="4.5" style="57" bestFit="1" customWidth="1"/>
    <col min="12830" max="12830" width="5.1640625" style="57" bestFit="1" customWidth="1"/>
    <col min="12831" max="12831" width="6.6640625" style="57" bestFit="1" customWidth="1"/>
    <col min="12832" max="12832" width="6.1640625" style="57" bestFit="1" customWidth="1"/>
    <col min="12833" max="13054" width="9" style="57"/>
    <col min="13055" max="13055" width="6.6640625" style="57" bestFit="1" customWidth="1"/>
    <col min="13056" max="13056" width="5.1640625" style="57" bestFit="1" customWidth="1"/>
    <col min="13057" max="13057" width="4.83203125" style="57" bestFit="1" customWidth="1"/>
    <col min="13058" max="13058" width="5.5" style="57" bestFit="1" customWidth="1"/>
    <col min="13059" max="13059" width="4.83203125" style="57" bestFit="1" customWidth="1"/>
    <col min="13060" max="13060" width="7" style="57" bestFit="1" customWidth="1"/>
    <col min="13061" max="13061" width="5.6640625" style="57" bestFit="1" customWidth="1"/>
    <col min="13062" max="13062" width="4.5" style="57" bestFit="1" customWidth="1"/>
    <col min="13063" max="13063" width="6.5" style="57" bestFit="1" customWidth="1"/>
    <col min="13064" max="13065" width="4.5" style="57" customWidth="1"/>
    <col min="13066" max="13066" width="5.1640625" style="57" bestFit="1" customWidth="1"/>
    <col min="13067" max="13068" width="4.83203125" style="57" bestFit="1" customWidth="1"/>
    <col min="13069" max="13069" width="5" style="57" bestFit="1" customWidth="1"/>
    <col min="13070" max="13070" width="4.6640625" style="57" bestFit="1" customWidth="1"/>
    <col min="13071" max="13072" width="5" style="57" bestFit="1" customWidth="1"/>
    <col min="13073" max="13073" width="4.6640625" style="57" bestFit="1" customWidth="1"/>
    <col min="13074" max="13075" width="4.5" style="57" bestFit="1" customWidth="1"/>
    <col min="13076" max="13076" width="4.83203125" style="57" bestFit="1" customWidth="1"/>
    <col min="13077" max="13077" width="4.5" style="57" bestFit="1" customWidth="1"/>
    <col min="13078" max="13078" width="5.1640625" style="57" bestFit="1" customWidth="1"/>
    <col min="13079" max="13079" width="4.5" style="57" bestFit="1" customWidth="1"/>
    <col min="13080" max="13081" width="5.1640625" style="57" bestFit="1" customWidth="1"/>
    <col min="13082" max="13082" width="4.83203125" style="57" bestFit="1" customWidth="1"/>
    <col min="13083" max="13083" width="4.5" style="57" bestFit="1" customWidth="1"/>
    <col min="13084" max="13084" width="5.33203125" style="57" bestFit="1" customWidth="1"/>
    <col min="13085" max="13085" width="4.5" style="57" bestFit="1" customWidth="1"/>
    <col min="13086" max="13086" width="5.1640625" style="57" bestFit="1" customWidth="1"/>
    <col min="13087" max="13087" width="6.6640625" style="57" bestFit="1" customWidth="1"/>
    <col min="13088" max="13088" width="6.1640625" style="57" bestFit="1" customWidth="1"/>
    <col min="13089" max="13310" width="9" style="57"/>
    <col min="13311" max="13311" width="6.6640625" style="57" bestFit="1" customWidth="1"/>
    <col min="13312" max="13312" width="5.1640625" style="57" bestFit="1" customWidth="1"/>
    <col min="13313" max="13313" width="4.83203125" style="57" bestFit="1" customWidth="1"/>
    <col min="13314" max="13314" width="5.5" style="57" bestFit="1" customWidth="1"/>
    <col min="13315" max="13315" width="4.83203125" style="57" bestFit="1" customWidth="1"/>
    <col min="13316" max="13316" width="7" style="57" bestFit="1" customWidth="1"/>
    <col min="13317" max="13317" width="5.6640625" style="57" bestFit="1" customWidth="1"/>
    <col min="13318" max="13318" width="4.5" style="57" bestFit="1" customWidth="1"/>
    <col min="13319" max="13319" width="6.5" style="57" bestFit="1" customWidth="1"/>
    <col min="13320" max="13321" width="4.5" style="57" customWidth="1"/>
    <col min="13322" max="13322" width="5.1640625" style="57" bestFit="1" customWidth="1"/>
    <col min="13323" max="13324" width="4.83203125" style="57" bestFit="1" customWidth="1"/>
    <col min="13325" max="13325" width="5" style="57" bestFit="1" customWidth="1"/>
    <col min="13326" max="13326" width="4.6640625" style="57" bestFit="1" customWidth="1"/>
    <col min="13327" max="13328" width="5" style="57" bestFit="1" customWidth="1"/>
    <col min="13329" max="13329" width="4.6640625" style="57" bestFit="1" customWidth="1"/>
    <col min="13330" max="13331" width="4.5" style="57" bestFit="1" customWidth="1"/>
    <col min="13332" max="13332" width="4.83203125" style="57" bestFit="1" customWidth="1"/>
    <col min="13333" max="13333" width="4.5" style="57" bestFit="1" customWidth="1"/>
    <col min="13334" max="13334" width="5.1640625" style="57" bestFit="1" customWidth="1"/>
    <col min="13335" max="13335" width="4.5" style="57" bestFit="1" customWidth="1"/>
    <col min="13336" max="13337" width="5.1640625" style="57" bestFit="1" customWidth="1"/>
    <col min="13338" max="13338" width="4.83203125" style="57" bestFit="1" customWidth="1"/>
    <col min="13339" max="13339" width="4.5" style="57" bestFit="1" customWidth="1"/>
    <col min="13340" max="13340" width="5.33203125" style="57" bestFit="1" customWidth="1"/>
    <col min="13341" max="13341" width="4.5" style="57" bestFit="1" customWidth="1"/>
    <col min="13342" max="13342" width="5.1640625" style="57" bestFit="1" customWidth="1"/>
    <col min="13343" max="13343" width="6.6640625" style="57" bestFit="1" customWidth="1"/>
    <col min="13344" max="13344" width="6.1640625" style="57" bestFit="1" customWidth="1"/>
    <col min="13345" max="13566" width="9" style="57"/>
    <col min="13567" max="13567" width="6.6640625" style="57" bestFit="1" customWidth="1"/>
    <col min="13568" max="13568" width="5.1640625" style="57" bestFit="1" customWidth="1"/>
    <col min="13569" max="13569" width="4.83203125" style="57" bestFit="1" customWidth="1"/>
    <col min="13570" max="13570" width="5.5" style="57" bestFit="1" customWidth="1"/>
    <col min="13571" max="13571" width="4.83203125" style="57" bestFit="1" customWidth="1"/>
    <col min="13572" max="13572" width="7" style="57" bestFit="1" customWidth="1"/>
    <col min="13573" max="13573" width="5.6640625" style="57" bestFit="1" customWidth="1"/>
    <col min="13574" max="13574" width="4.5" style="57" bestFit="1" customWidth="1"/>
    <col min="13575" max="13575" width="6.5" style="57" bestFit="1" customWidth="1"/>
    <col min="13576" max="13577" width="4.5" style="57" customWidth="1"/>
    <col min="13578" max="13578" width="5.1640625" style="57" bestFit="1" customWidth="1"/>
    <col min="13579" max="13580" width="4.83203125" style="57" bestFit="1" customWidth="1"/>
    <col min="13581" max="13581" width="5" style="57" bestFit="1" customWidth="1"/>
    <col min="13582" max="13582" width="4.6640625" style="57" bestFit="1" customWidth="1"/>
    <col min="13583" max="13584" width="5" style="57" bestFit="1" customWidth="1"/>
    <col min="13585" max="13585" width="4.6640625" style="57" bestFit="1" customWidth="1"/>
    <col min="13586" max="13587" width="4.5" style="57" bestFit="1" customWidth="1"/>
    <col min="13588" max="13588" width="4.83203125" style="57" bestFit="1" customWidth="1"/>
    <col min="13589" max="13589" width="4.5" style="57" bestFit="1" customWidth="1"/>
    <col min="13590" max="13590" width="5.1640625" style="57" bestFit="1" customWidth="1"/>
    <col min="13591" max="13591" width="4.5" style="57" bestFit="1" customWidth="1"/>
    <col min="13592" max="13593" width="5.1640625" style="57" bestFit="1" customWidth="1"/>
    <col min="13594" max="13594" width="4.83203125" style="57" bestFit="1" customWidth="1"/>
    <col min="13595" max="13595" width="4.5" style="57" bestFit="1" customWidth="1"/>
    <col min="13596" max="13596" width="5.33203125" style="57" bestFit="1" customWidth="1"/>
    <col min="13597" max="13597" width="4.5" style="57" bestFit="1" customWidth="1"/>
    <col min="13598" max="13598" width="5.1640625" style="57" bestFit="1" customWidth="1"/>
    <col min="13599" max="13599" width="6.6640625" style="57" bestFit="1" customWidth="1"/>
    <col min="13600" max="13600" width="6.1640625" style="57" bestFit="1" customWidth="1"/>
    <col min="13601" max="13822" width="9" style="57"/>
    <col min="13823" max="13823" width="6.6640625" style="57" bestFit="1" customWidth="1"/>
    <col min="13824" max="13824" width="5.1640625" style="57" bestFit="1" customWidth="1"/>
    <col min="13825" max="13825" width="4.83203125" style="57" bestFit="1" customWidth="1"/>
    <col min="13826" max="13826" width="5.5" style="57" bestFit="1" customWidth="1"/>
    <col min="13827" max="13827" width="4.83203125" style="57" bestFit="1" customWidth="1"/>
    <col min="13828" max="13828" width="7" style="57" bestFit="1" customWidth="1"/>
    <col min="13829" max="13829" width="5.6640625" style="57" bestFit="1" customWidth="1"/>
    <col min="13830" max="13830" width="4.5" style="57" bestFit="1" customWidth="1"/>
    <col min="13831" max="13831" width="6.5" style="57" bestFit="1" customWidth="1"/>
    <col min="13832" max="13833" width="4.5" style="57" customWidth="1"/>
    <col min="13834" max="13834" width="5.1640625" style="57" bestFit="1" customWidth="1"/>
    <col min="13835" max="13836" width="4.83203125" style="57" bestFit="1" customWidth="1"/>
    <col min="13837" max="13837" width="5" style="57" bestFit="1" customWidth="1"/>
    <col min="13838" max="13838" width="4.6640625" style="57" bestFit="1" customWidth="1"/>
    <col min="13839" max="13840" width="5" style="57" bestFit="1" customWidth="1"/>
    <col min="13841" max="13841" width="4.6640625" style="57" bestFit="1" customWidth="1"/>
    <col min="13842" max="13843" width="4.5" style="57" bestFit="1" customWidth="1"/>
    <col min="13844" max="13844" width="4.83203125" style="57" bestFit="1" customWidth="1"/>
    <col min="13845" max="13845" width="4.5" style="57" bestFit="1" customWidth="1"/>
    <col min="13846" max="13846" width="5.1640625" style="57" bestFit="1" customWidth="1"/>
    <col min="13847" max="13847" width="4.5" style="57" bestFit="1" customWidth="1"/>
    <col min="13848" max="13849" width="5.1640625" style="57" bestFit="1" customWidth="1"/>
    <col min="13850" max="13850" width="4.83203125" style="57" bestFit="1" customWidth="1"/>
    <col min="13851" max="13851" width="4.5" style="57" bestFit="1" customWidth="1"/>
    <col min="13852" max="13852" width="5.33203125" style="57" bestFit="1" customWidth="1"/>
    <col min="13853" max="13853" width="4.5" style="57" bestFit="1" customWidth="1"/>
    <col min="13854" max="13854" width="5.1640625" style="57" bestFit="1" customWidth="1"/>
    <col min="13855" max="13855" width="6.6640625" style="57" bestFit="1" customWidth="1"/>
    <col min="13856" max="13856" width="6.1640625" style="57" bestFit="1" customWidth="1"/>
    <col min="13857" max="14078" width="9" style="57"/>
    <col min="14079" max="14079" width="6.6640625" style="57" bestFit="1" customWidth="1"/>
    <col min="14080" max="14080" width="5.1640625" style="57" bestFit="1" customWidth="1"/>
    <col min="14081" max="14081" width="4.83203125" style="57" bestFit="1" customWidth="1"/>
    <col min="14082" max="14082" width="5.5" style="57" bestFit="1" customWidth="1"/>
    <col min="14083" max="14083" width="4.83203125" style="57" bestFit="1" customWidth="1"/>
    <col min="14084" max="14084" width="7" style="57" bestFit="1" customWidth="1"/>
    <col min="14085" max="14085" width="5.6640625" style="57" bestFit="1" customWidth="1"/>
    <col min="14086" max="14086" width="4.5" style="57" bestFit="1" customWidth="1"/>
    <col min="14087" max="14087" width="6.5" style="57" bestFit="1" customWidth="1"/>
    <col min="14088" max="14089" width="4.5" style="57" customWidth="1"/>
    <col min="14090" max="14090" width="5.1640625" style="57" bestFit="1" customWidth="1"/>
    <col min="14091" max="14092" width="4.83203125" style="57" bestFit="1" customWidth="1"/>
    <col min="14093" max="14093" width="5" style="57" bestFit="1" customWidth="1"/>
    <col min="14094" max="14094" width="4.6640625" style="57" bestFit="1" customWidth="1"/>
    <col min="14095" max="14096" width="5" style="57" bestFit="1" customWidth="1"/>
    <col min="14097" max="14097" width="4.6640625" style="57" bestFit="1" customWidth="1"/>
    <col min="14098" max="14099" width="4.5" style="57" bestFit="1" customWidth="1"/>
    <col min="14100" max="14100" width="4.83203125" style="57" bestFit="1" customWidth="1"/>
    <col min="14101" max="14101" width="4.5" style="57" bestFit="1" customWidth="1"/>
    <col min="14102" max="14102" width="5.1640625" style="57" bestFit="1" customWidth="1"/>
    <col min="14103" max="14103" width="4.5" style="57" bestFit="1" customWidth="1"/>
    <col min="14104" max="14105" width="5.1640625" style="57" bestFit="1" customWidth="1"/>
    <col min="14106" max="14106" width="4.83203125" style="57" bestFit="1" customWidth="1"/>
    <col min="14107" max="14107" width="4.5" style="57" bestFit="1" customWidth="1"/>
    <col min="14108" max="14108" width="5.33203125" style="57" bestFit="1" customWidth="1"/>
    <col min="14109" max="14109" width="4.5" style="57" bestFit="1" customWidth="1"/>
    <col min="14110" max="14110" width="5.1640625" style="57" bestFit="1" customWidth="1"/>
    <col min="14111" max="14111" width="6.6640625" style="57" bestFit="1" customWidth="1"/>
    <col min="14112" max="14112" width="6.1640625" style="57" bestFit="1" customWidth="1"/>
    <col min="14113" max="14334" width="9" style="57"/>
    <col min="14335" max="14335" width="6.6640625" style="57" bestFit="1" customWidth="1"/>
    <col min="14336" max="14336" width="5.1640625" style="57" bestFit="1" customWidth="1"/>
    <col min="14337" max="14337" width="4.83203125" style="57" bestFit="1" customWidth="1"/>
    <col min="14338" max="14338" width="5.5" style="57" bestFit="1" customWidth="1"/>
    <col min="14339" max="14339" width="4.83203125" style="57" bestFit="1" customWidth="1"/>
    <col min="14340" max="14340" width="7" style="57" bestFit="1" customWidth="1"/>
    <col min="14341" max="14341" width="5.6640625" style="57" bestFit="1" customWidth="1"/>
    <col min="14342" max="14342" width="4.5" style="57" bestFit="1" customWidth="1"/>
    <col min="14343" max="14343" width="6.5" style="57" bestFit="1" customWidth="1"/>
    <col min="14344" max="14345" width="4.5" style="57" customWidth="1"/>
    <col min="14346" max="14346" width="5.1640625" style="57" bestFit="1" customWidth="1"/>
    <col min="14347" max="14348" width="4.83203125" style="57" bestFit="1" customWidth="1"/>
    <col min="14349" max="14349" width="5" style="57" bestFit="1" customWidth="1"/>
    <col min="14350" max="14350" width="4.6640625" style="57" bestFit="1" customWidth="1"/>
    <col min="14351" max="14352" width="5" style="57" bestFit="1" customWidth="1"/>
    <col min="14353" max="14353" width="4.6640625" style="57" bestFit="1" customWidth="1"/>
    <col min="14354" max="14355" width="4.5" style="57" bestFit="1" customWidth="1"/>
    <col min="14356" max="14356" width="4.83203125" style="57" bestFit="1" customWidth="1"/>
    <col min="14357" max="14357" width="4.5" style="57" bestFit="1" customWidth="1"/>
    <col min="14358" max="14358" width="5.1640625" style="57" bestFit="1" customWidth="1"/>
    <col min="14359" max="14359" width="4.5" style="57" bestFit="1" customWidth="1"/>
    <col min="14360" max="14361" width="5.1640625" style="57" bestFit="1" customWidth="1"/>
    <col min="14362" max="14362" width="4.83203125" style="57" bestFit="1" customWidth="1"/>
    <col min="14363" max="14363" width="4.5" style="57" bestFit="1" customWidth="1"/>
    <col min="14364" max="14364" width="5.33203125" style="57" bestFit="1" customWidth="1"/>
    <col min="14365" max="14365" width="4.5" style="57" bestFit="1" customWidth="1"/>
    <col min="14366" max="14366" width="5.1640625" style="57" bestFit="1" customWidth="1"/>
    <col min="14367" max="14367" width="6.6640625" style="57" bestFit="1" customWidth="1"/>
    <col min="14368" max="14368" width="6.1640625" style="57" bestFit="1" customWidth="1"/>
    <col min="14369" max="14590" width="9" style="57"/>
    <col min="14591" max="14591" width="6.6640625" style="57" bestFit="1" customWidth="1"/>
    <col min="14592" max="14592" width="5.1640625" style="57" bestFit="1" customWidth="1"/>
    <col min="14593" max="14593" width="4.83203125" style="57" bestFit="1" customWidth="1"/>
    <col min="14594" max="14594" width="5.5" style="57" bestFit="1" customWidth="1"/>
    <col min="14595" max="14595" width="4.83203125" style="57" bestFit="1" customWidth="1"/>
    <col min="14596" max="14596" width="7" style="57" bestFit="1" customWidth="1"/>
    <col min="14597" max="14597" width="5.6640625" style="57" bestFit="1" customWidth="1"/>
    <col min="14598" max="14598" width="4.5" style="57" bestFit="1" customWidth="1"/>
    <col min="14599" max="14599" width="6.5" style="57" bestFit="1" customWidth="1"/>
    <col min="14600" max="14601" width="4.5" style="57" customWidth="1"/>
    <col min="14602" max="14602" width="5.1640625" style="57" bestFit="1" customWidth="1"/>
    <col min="14603" max="14604" width="4.83203125" style="57" bestFit="1" customWidth="1"/>
    <col min="14605" max="14605" width="5" style="57" bestFit="1" customWidth="1"/>
    <col min="14606" max="14606" width="4.6640625" style="57" bestFit="1" customWidth="1"/>
    <col min="14607" max="14608" width="5" style="57" bestFit="1" customWidth="1"/>
    <col min="14609" max="14609" width="4.6640625" style="57" bestFit="1" customWidth="1"/>
    <col min="14610" max="14611" width="4.5" style="57" bestFit="1" customWidth="1"/>
    <col min="14612" max="14612" width="4.83203125" style="57" bestFit="1" customWidth="1"/>
    <col min="14613" max="14613" width="4.5" style="57" bestFit="1" customWidth="1"/>
    <col min="14614" max="14614" width="5.1640625" style="57" bestFit="1" customWidth="1"/>
    <col min="14615" max="14615" width="4.5" style="57" bestFit="1" customWidth="1"/>
    <col min="14616" max="14617" width="5.1640625" style="57" bestFit="1" customWidth="1"/>
    <col min="14618" max="14618" width="4.83203125" style="57" bestFit="1" customWidth="1"/>
    <col min="14619" max="14619" width="4.5" style="57" bestFit="1" customWidth="1"/>
    <col min="14620" max="14620" width="5.33203125" style="57" bestFit="1" customWidth="1"/>
    <col min="14621" max="14621" width="4.5" style="57" bestFit="1" customWidth="1"/>
    <col min="14622" max="14622" width="5.1640625" style="57" bestFit="1" customWidth="1"/>
    <col min="14623" max="14623" width="6.6640625" style="57" bestFit="1" customWidth="1"/>
    <col min="14624" max="14624" width="6.1640625" style="57" bestFit="1" customWidth="1"/>
    <col min="14625" max="14846" width="9" style="57"/>
    <col min="14847" max="14847" width="6.6640625" style="57" bestFit="1" customWidth="1"/>
    <col min="14848" max="14848" width="5.1640625" style="57" bestFit="1" customWidth="1"/>
    <col min="14849" max="14849" width="4.83203125" style="57" bestFit="1" customWidth="1"/>
    <col min="14850" max="14850" width="5.5" style="57" bestFit="1" customWidth="1"/>
    <col min="14851" max="14851" width="4.83203125" style="57" bestFit="1" customWidth="1"/>
    <col min="14852" max="14852" width="7" style="57" bestFit="1" customWidth="1"/>
    <col min="14853" max="14853" width="5.6640625" style="57" bestFit="1" customWidth="1"/>
    <col min="14854" max="14854" width="4.5" style="57" bestFit="1" customWidth="1"/>
    <col min="14855" max="14855" width="6.5" style="57" bestFit="1" customWidth="1"/>
    <col min="14856" max="14857" width="4.5" style="57" customWidth="1"/>
    <col min="14858" max="14858" width="5.1640625" style="57" bestFit="1" customWidth="1"/>
    <col min="14859" max="14860" width="4.83203125" style="57" bestFit="1" customWidth="1"/>
    <col min="14861" max="14861" width="5" style="57" bestFit="1" customWidth="1"/>
    <col min="14862" max="14862" width="4.6640625" style="57" bestFit="1" customWidth="1"/>
    <col min="14863" max="14864" width="5" style="57" bestFit="1" customWidth="1"/>
    <col min="14865" max="14865" width="4.6640625" style="57" bestFit="1" customWidth="1"/>
    <col min="14866" max="14867" width="4.5" style="57" bestFit="1" customWidth="1"/>
    <col min="14868" max="14868" width="4.83203125" style="57" bestFit="1" customWidth="1"/>
    <col min="14869" max="14869" width="4.5" style="57" bestFit="1" customWidth="1"/>
    <col min="14870" max="14870" width="5.1640625" style="57" bestFit="1" customWidth="1"/>
    <col min="14871" max="14871" width="4.5" style="57" bestFit="1" customWidth="1"/>
    <col min="14872" max="14873" width="5.1640625" style="57" bestFit="1" customWidth="1"/>
    <col min="14874" max="14874" width="4.83203125" style="57" bestFit="1" customWidth="1"/>
    <col min="14875" max="14875" width="4.5" style="57" bestFit="1" customWidth="1"/>
    <col min="14876" max="14876" width="5.33203125" style="57" bestFit="1" customWidth="1"/>
    <col min="14877" max="14877" width="4.5" style="57" bestFit="1" customWidth="1"/>
    <col min="14878" max="14878" width="5.1640625" style="57" bestFit="1" customWidth="1"/>
    <col min="14879" max="14879" width="6.6640625" style="57" bestFit="1" customWidth="1"/>
    <col min="14880" max="14880" width="6.1640625" style="57" bestFit="1" customWidth="1"/>
    <col min="14881" max="15102" width="9" style="57"/>
    <col min="15103" max="15103" width="6.6640625" style="57" bestFit="1" customWidth="1"/>
    <col min="15104" max="15104" width="5.1640625" style="57" bestFit="1" customWidth="1"/>
    <col min="15105" max="15105" width="4.83203125" style="57" bestFit="1" customWidth="1"/>
    <col min="15106" max="15106" width="5.5" style="57" bestFit="1" customWidth="1"/>
    <col min="15107" max="15107" width="4.83203125" style="57" bestFit="1" customWidth="1"/>
    <col min="15108" max="15108" width="7" style="57" bestFit="1" customWidth="1"/>
    <col min="15109" max="15109" width="5.6640625" style="57" bestFit="1" customWidth="1"/>
    <col min="15110" max="15110" width="4.5" style="57" bestFit="1" customWidth="1"/>
    <col min="15111" max="15111" width="6.5" style="57" bestFit="1" customWidth="1"/>
    <col min="15112" max="15113" width="4.5" style="57" customWidth="1"/>
    <col min="15114" max="15114" width="5.1640625" style="57" bestFit="1" customWidth="1"/>
    <col min="15115" max="15116" width="4.83203125" style="57" bestFit="1" customWidth="1"/>
    <col min="15117" max="15117" width="5" style="57" bestFit="1" customWidth="1"/>
    <col min="15118" max="15118" width="4.6640625" style="57" bestFit="1" customWidth="1"/>
    <col min="15119" max="15120" width="5" style="57" bestFit="1" customWidth="1"/>
    <col min="15121" max="15121" width="4.6640625" style="57" bestFit="1" customWidth="1"/>
    <col min="15122" max="15123" width="4.5" style="57" bestFit="1" customWidth="1"/>
    <col min="15124" max="15124" width="4.83203125" style="57" bestFit="1" customWidth="1"/>
    <col min="15125" max="15125" width="4.5" style="57" bestFit="1" customWidth="1"/>
    <col min="15126" max="15126" width="5.1640625" style="57" bestFit="1" customWidth="1"/>
    <col min="15127" max="15127" width="4.5" style="57" bestFit="1" customWidth="1"/>
    <col min="15128" max="15129" width="5.1640625" style="57" bestFit="1" customWidth="1"/>
    <col min="15130" max="15130" width="4.83203125" style="57" bestFit="1" customWidth="1"/>
    <col min="15131" max="15131" width="4.5" style="57" bestFit="1" customWidth="1"/>
    <col min="15132" max="15132" width="5.33203125" style="57" bestFit="1" customWidth="1"/>
    <col min="15133" max="15133" width="4.5" style="57" bestFit="1" customWidth="1"/>
    <col min="15134" max="15134" width="5.1640625" style="57" bestFit="1" customWidth="1"/>
    <col min="15135" max="15135" width="6.6640625" style="57" bestFit="1" customWidth="1"/>
    <col min="15136" max="15136" width="6.1640625" style="57" bestFit="1" customWidth="1"/>
    <col min="15137" max="15358" width="9" style="57"/>
    <col min="15359" max="15359" width="6.6640625" style="57" bestFit="1" customWidth="1"/>
    <col min="15360" max="15360" width="5.1640625" style="57" bestFit="1" customWidth="1"/>
    <col min="15361" max="15361" width="4.83203125" style="57" bestFit="1" customWidth="1"/>
    <col min="15362" max="15362" width="5.5" style="57" bestFit="1" customWidth="1"/>
    <col min="15363" max="15363" width="4.83203125" style="57" bestFit="1" customWidth="1"/>
    <col min="15364" max="15364" width="7" style="57" bestFit="1" customWidth="1"/>
    <col min="15365" max="15365" width="5.6640625" style="57" bestFit="1" customWidth="1"/>
    <col min="15366" max="15366" width="4.5" style="57" bestFit="1" customWidth="1"/>
    <col min="15367" max="15367" width="6.5" style="57" bestFit="1" customWidth="1"/>
    <col min="15368" max="15369" width="4.5" style="57" customWidth="1"/>
    <col min="15370" max="15370" width="5.1640625" style="57" bestFit="1" customWidth="1"/>
    <col min="15371" max="15372" width="4.83203125" style="57" bestFit="1" customWidth="1"/>
    <col min="15373" max="15373" width="5" style="57" bestFit="1" customWidth="1"/>
    <col min="15374" max="15374" width="4.6640625" style="57" bestFit="1" customWidth="1"/>
    <col min="15375" max="15376" width="5" style="57" bestFit="1" customWidth="1"/>
    <col min="15377" max="15377" width="4.6640625" style="57" bestFit="1" customWidth="1"/>
    <col min="15378" max="15379" width="4.5" style="57" bestFit="1" customWidth="1"/>
    <col min="15380" max="15380" width="4.83203125" style="57" bestFit="1" customWidth="1"/>
    <col min="15381" max="15381" width="4.5" style="57" bestFit="1" customWidth="1"/>
    <col min="15382" max="15382" width="5.1640625" style="57" bestFit="1" customWidth="1"/>
    <col min="15383" max="15383" width="4.5" style="57" bestFit="1" customWidth="1"/>
    <col min="15384" max="15385" width="5.1640625" style="57" bestFit="1" customWidth="1"/>
    <col min="15386" max="15386" width="4.83203125" style="57" bestFit="1" customWidth="1"/>
    <col min="15387" max="15387" width="4.5" style="57" bestFit="1" customWidth="1"/>
    <col min="15388" max="15388" width="5.33203125" style="57" bestFit="1" customWidth="1"/>
    <col min="15389" max="15389" width="4.5" style="57" bestFit="1" customWidth="1"/>
    <col min="15390" max="15390" width="5.1640625" style="57" bestFit="1" customWidth="1"/>
    <col min="15391" max="15391" width="6.6640625" style="57" bestFit="1" customWidth="1"/>
    <col min="15392" max="15392" width="6.1640625" style="57" bestFit="1" customWidth="1"/>
    <col min="15393" max="15614" width="9" style="57"/>
    <col min="15615" max="15615" width="6.6640625" style="57" bestFit="1" customWidth="1"/>
    <col min="15616" max="15616" width="5.1640625" style="57" bestFit="1" customWidth="1"/>
    <col min="15617" max="15617" width="4.83203125" style="57" bestFit="1" customWidth="1"/>
    <col min="15618" max="15618" width="5.5" style="57" bestFit="1" customWidth="1"/>
    <col min="15619" max="15619" width="4.83203125" style="57" bestFit="1" customWidth="1"/>
    <col min="15620" max="15620" width="7" style="57" bestFit="1" customWidth="1"/>
    <col min="15621" max="15621" width="5.6640625" style="57" bestFit="1" customWidth="1"/>
    <col min="15622" max="15622" width="4.5" style="57" bestFit="1" customWidth="1"/>
    <col min="15623" max="15623" width="6.5" style="57" bestFit="1" customWidth="1"/>
    <col min="15624" max="15625" width="4.5" style="57" customWidth="1"/>
    <col min="15626" max="15626" width="5.1640625" style="57" bestFit="1" customWidth="1"/>
    <col min="15627" max="15628" width="4.83203125" style="57" bestFit="1" customWidth="1"/>
    <col min="15629" max="15629" width="5" style="57" bestFit="1" customWidth="1"/>
    <col min="15630" max="15630" width="4.6640625" style="57" bestFit="1" customWidth="1"/>
    <col min="15631" max="15632" width="5" style="57" bestFit="1" customWidth="1"/>
    <col min="15633" max="15633" width="4.6640625" style="57" bestFit="1" customWidth="1"/>
    <col min="15634" max="15635" width="4.5" style="57" bestFit="1" customWidth="1"/>
    <col min="15636" max="15636" width="4.83203125" style="57" bestFit="1" customWidth="1"/>
    <col min="15637" max="15637" width="4.5" style="57" bestFit="1" customWidth="1"/>
    <col min="15638" max="15638" width="5.1640625" style="57" bestFit="1" customWidth="1"/>
    <col min="15639" max="15639" width="4.5" style="57" bestFit="1" customWidth="1"/>
    <col min="15640" max="15641" width="5.1640625" style="57" bestFit="1" customWidth="1"/>
    <col min="15642" max="15642" width="4.83203125" style="57" bestFit="1" customWidth="1"/>
    <col min="15643" max="15643" width="4.5" style="57" bestFit="1" customWidth="1"/>
    <col min="15644" max="15644" width="5.33203125" style="57" bestFit="1" customWidth="1"/>
    <col min="15645" max="15645" width="4.5" style="57" bestFit="1" customWidth="1"/>
    <col min="15646" max="15646" width="5.1640625" style="57" bestFit="1" customWidth="1"/>
    <col min="15647" max="15647" width="6.6640625" style="57" bestFit="1" customWidth="1"/>
    <col min="15648" max="15648" width="6.1640625" style="57" bestFit="1" customWidth="1"/>
    <col min="15649" max="15870" width="9" style="57"/>
    <col min="15871" max="15871" width="6.6640625" style="57" bestFit="1" customWidth="1"/>
    <col min="15872" max="15872" width="5.1640625" style="57" bestFit="1" customWidth="1"/>
    <col min="15873" max="15873" width="4.83203125" style="57" bestFit="1" customWidth="1"/>
    <col min="15874" max="15874" width="5.5" style="57" bestFit="1" customWidth="1"/>
    <col min="15875" max="15875" width="4.83203125" style="57" bestFit="1" customWidth="1"/>
    <col min="15876" max="15876" width="7" style="57" bestFit="1" customWidth="1"/>
    <col min="15877" max="15877" width="5.6640625" style="57" bestFit="1" customWidth="1"/>
    <col min="15878" max="15878" width="4.5" style="57" bestFit="1" customWidth="1"/>
    <col min="15879" max="15879" width="6.5" style="57" bestFit="1" customWidth="1"/>
    <col min="15880" max="15881" width="4.5" style="57" customWidth="1"/>
    <col min="15882" max="15882" width="5.1640625" style="57" bestFit="1" customWidth="1"/>
    <col min="15883" max="15884" width="4.83203125" style="57" bestFit="1" customWidth="1"/>
    <col min="15885" max="15885" width="5" style="57" bestFit="1" customWidth="1"/>
    <col min="15886" max="15886" width="4.6640625" style="57" bestFit="1" customWidth="1"/>
    <col min="15887" max="15888" width="5" style="57" bestFit="1" customWidth="1"/>
    <col min="15889" max="15889" width="4.6640625" style="57" bestFit="1" customWidth="1"/>
    <col min="15890" max="15891" width="4.5" style="57" bestFit="1" customWidth="1"/>
    <col min="15892" max="15892" width="4.83203125" style="57" bestFit="1" customWidth="1"/>
    <col min="15893" max="15893" width="4.5" style="57" bestFit="1" customWidth="1"/>
    <col min="15894" max="15894" width="5.1640625" style="57" bestFit="1" customWidth="1"/>
    <col min="15895" max="15895" width="4.5" style="57" bestFit="1" customWidth="1"/>
    <col min="15896" max="15897" width="5.1640625" style="57" bestFit="1" customWidth="1"/>
    <col min="15898" max="15898" width="4.83203125" style="57" bestFit="1" customWidth="1"/>
    <col min="15899" max="15899" width="4.5" style="57" bestFit="1" customWidth="1"/>
    <col min="15900" max="15900" width="5.33203125" style="57" bestFit="1" customWidth="1"/>
    <col min="15901" max="15901" width="4.5" style="57" bestFit="1" customWidth="1"/>
    <col min="15902" max="15902" width="5.1640625" style="57" bestFit="1" customWidth="1"/>
    <col min="15903" max="15903" width="6.6640625" style="57" bestFit="1" customWidth="1"/>
    <col min="15904" max="15904" width="6.1640625" style="57" bestFit="1" customWidth="1"/>
    <col min="15905" max="16126" width="9" style="57"/>
    <col min="16127" max="16127" width="6.6640625" style="57" bestFit="1" customWidth="1"/>
    <col min="16128" max="16128" width="5.1640625" style="57" bestFit="1" customWidth="1"/>
    <col min="16129" max="16129" width="4.83203125" style="57" bestFit="1" customWidth="1"/>
    <col min="16130" max="16130" width="5.5" style="57" bestFit="1" customWidth="1"/>
    <col min="16131" max="16131" width="4.83203125" style="57" bestFit="1" customWidth="1"/>
    <col min="16132" max="16132" width="7" style="57" bestFit="1" customWidth="1"/>
    <col min="16133" max="16133" width="5.6640625" style="57" bestFit="1" customWidth="1"/>
    <col min="16134" max="16134" width="4.5" style="57" bestFit="1" customWidth="1"/>
    <col min="16135" max="16135" width="6.5" style="57" bestFit="1" customWidth="1"/>
    <col min="16136" max="16137" width="4.5" style="57" customWidth="1"/>
    <col min="16138" max="16138" width="5.1640625" style="57" bestFit="1" customWidth="1"/>
    <col min="16139" max="16140" width="4.83203125" style="57" bestFit="1" customWidth="1"/>
    <col min="16141" max="16141" width="5" style="57" bestFit="1" customWidth="1"/>
    <col min="16142" max="16142" width="4.6640625" style="57" bestFit="1" customWidth="1"/>
    <col min="16143" max="16144" width="5" style="57" bestFit="1" customWidth="1"/>
    <col min="16145" max="16145" width="4.6640625" style="57" bestFit="1" customWidth="1"/>
    <col min="16146" max="16147" width="4.5" style="57" bestFit="1" customWidth="1"/>
    <col min="16148" max="16148" width="4.83203125" style="57" bestFit="1" customWidth="1"/>
    <col min="16149" max="16149" width="4.5" style="57" bestFit="1" customWidth="1"/>
    <col min="16150" max="16150" width="5.1640625" style="57" bestFit="1" customWidth="1"/>
    <col min="16151" max="16151" width="4.5" style="57" bestFit="1" customWidth="1"/>
    <col min="16152" max="16153" width="5.1640625" style="57" bestFit="1" customWidth="1"/>
    <col min="16154" max="16154" width="4.83203125" style="57" bestFit="1" customWidth="1"/>
    <col min="16155" max="16155" width="4.5" style="57" bestFit="1" customWidth="1"/>
    <col min="16156" max="16156" width="5.33203125" style="57" bestFit="1" customWidth="1"/>
    <col min="16157" max="16157" width="4.5" style="57" bestFit="1" customWidth="1"/>
    <col min="16158" max="16158" width="5.1640625" style="57" bestFit="1" customWidth="1"/>
    <col min="16159" max="16159" width="6.6640625" style="57" bestFit="1" customWidth="1"/>
    <col min="16160" max="16160" width="6.1640625" style="57" bestFit="1" customWidth="1"/>
    <col min="16161" max="16384" width="9" style="57"/>
  </cols>
  <sheetData>
    <row r="1" spans="1:38" ht="20">
      <c r="A1" s="122" t="s">
        <v>23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</row>
    <row r="2" spans="1:38" ht="16" thickBot="1">
      <c r="A2" s="49"/>
      <c r="AH2" s="58"/>
      <c r="AI2" s="58"/>
    </row>
    <row r="3" spans="1:38" ht="16" thickBot="1">
      <c r="A3" s="59"/>
      <c r="B3" s="60" t="s">
        <v>24</v>
      </c>
      <c r="C3" s="61" t="s">
        <v>25</v>
      </c>
      <c r="D3" s="61" t="s">
        <v>26</v>
      </c>
      <c r="E3" s="61" t="s">
        <v>27</v>
      </c>
      <c r="F3" s="61" t="s">
        <v>104</v>
      </c>
      <c r="G3" s="61" t="s">
        <v>28</v>
      </c>
      <c r="H3" s="61" t="s">
        <v>29</v>
      </c>
      <c r="I3" s="61" t="s">
        <v>30</v>
      </c>
      <c r="J3" s="61" t="s">
        <v>31</v>
      </c>
      <c r="K3" s="61" t="s">
        <v>32</v>
      </c>
      <c r="L3" s="61" t="s">
        <v>33</v>
      </c>
      <c r="M3" s="61" t="s">
        <v>34</v>
      </c>
      <c r="N3" s="61" t="s">
        <v>35</v>
      </c>
      <c r="O3" s="61" t="s">
        <v>36</v>
      </c>
      <c r="P3" s="61" t="s">
        <v>37</v>
      </c>
      <c r="Q3" s="61" t="s">
        <v>38</v>
      </c>
      <c r="R3" s="61" t="s">
        <v>39</v>
      </c>
      <c r="S3" s="61" t="s">
        <v>40</v>
      </c>
      <c r="T3" s="61" t="s">
        <v>41</v>
      </c>
      <c r="U3" s="61" t="s">
        <v>42</v>
      </c>
      <c r="V3" s="61" t="s">
        <v>43</v>
      </c>
      <c r="W3" s="61" t="s">
        <v>44</v>
      </c>
      <c r="X3" s="61" t="s">
        <v>45</v>
      </c>
      <c r="Y3" s="61" t="s">
        <v>46</v>
      </c>
      <c r="Z3" s="61" t="s">
        <v>47</v>
      </c>
      <c r="AA3" s="61" t="s">
        <v>48</v>
      </c>
      <c r="AB3" s="61" t="s">
        <v>49</v>
      </c>
      <c r="AC3" s="61" t="s">
        <v>50</v>
      </c>
      <c r="AD3" s="61" t="s">
        <v>58</v>
      </c>
      <c r="AE3" s="61" t="s">
        <v>51</v>
      </c>
      <c r="AF3" s="61" t="s">
        <v>52</v>
      </c>
      <c r="AG3" s="62" t="s">
        <v>53</v>
      </c>
      <c r="AH3" s="63" t="s">
        <v>54</v>
      </c>
      <c r="AI3" s="63" t="s">
        <v>55</v>
      </c>
      <c r="AK3" s="64" t="s">
        <v>24</v>
      </c>
      <c r="AL3" s="65">
        <v>2</v>
      </c>
    </row>
    <row r="4" spans="1:38">
      <c r="A4" s="64" t="s">
        <v>24</v>
      </c>
      <c r="B4" s="66"/>
      <c r="C4" s="67">
        <v>0</v>
      </c>
      <c r="D4" s="67">
        <v>6.5</v>
      </c>
      <c r="E4" s="67">
        <v>7.5</v>
      </c>
      <c r="F4" s="67">
        <v>8</v>
      </c>
      <c r="G4" s="67">
        <v>3</v>
      </c>
      <c r="H4" s="67">
        <v>9.5</v>
      </c>
      <c r="I4" s="67">
        <v>7.5</v>
      </c>
      <c r="J4" s="67">
        <v>10</v>
      </c>
      <c r="K4" s="67">
        <v>6</v>
      </c>
      <c r="L4" s="67">
        <v>2.5</v>
      </c>
      <c r="M4" s="67">
        <v>6</v>
      </c>
      <c r="N4" s="67">
        <v>6.5</v>
      </c>
      <c r="O4" s="67">
        <v>2</v>
      </c>
      <c r="P4" s="67">
        <v>1.5</v>
      </c>
      <c r="Q4" s="67">
        <v>2</v>
      </c>
      <c r="R4" s="67">
        <v>7.5</v>
      </c>
      <c r="S4" s="67">
        <v>6.5</v>
      </c>
      <c r="T4" s="67">
        <v>6</v>
      </c>
      <c r="U4" s="67">
        <v>2</v>
      </c>
      <c r="V4" s="67">
        <v>4.5</v>
      </c>
      <c r="W4" s="67">
        <v>5.5</v>
      </c>
      <c r="X4" s="67">
        <v>8.5</v>
      </c>
      <c r="Y4" s="67">
        <v>5</v>
      </c>
      <c r="Z4" s="67">
        <v>3.5</v>
      </c>
      <c r="AA4" s="67">
        <v>3.5</v>
      </c>
      <c r="AB4" s="67">
        <v>5</v>
      </c>
      <c r="AC4" s="67">
        <v>5</v>
      </c>
      <c r="AD4" s="67">
        <v>3.5</v>
      </c>
      <c r="AE4" s="67">
        <v>6</v>
      </c>
      <c r="AF4" s="67">
        <v>8</v>
      </c>
      <c r="AG4" s="67">
        <v>3</v>
      </c>
      <c r="AH4" s="68">
        <v>7</v>
      </c>
      <c r="AI4" s="69">
        <v>6.5</v>
      </c>
      <c r="AK4" s="64" t="s">
        <v>25</v>
      </c>
      <c r="AL4" s="70">
        <v>3</v>
      </c>
    </row>
    <row r="5" spans="1:38" ht="16" thickBot="1">
      <c r="A5" s="64" t="s">
        <v>25</v>
      </c>
      <c r="B5" s="71">
        <v>0</v>
      </c>
      <c r="C5" s="72"/>
      <c r="D5" s="73">
        <v>6.5</v>
      </c>
      <c r="E5" s="73">
        <v>7.5</v>
      </c>
      <c r="F5" s="73">
        <v>8</v>
      </c>
      <c r="G5" s="73">
        <v>3.5</v>
      </c>
      <c r="H5" s="73">
        <v>9.5</v>
      </c>
      <c r="I5" s="73">
        <v>7.5</v>
      </c>
      <c r="J5" s="73">
        <v>10</v>
      </c>
      <c r="K5" s="73">
        <v>6</v>
      </c>
      <c r="L5" s="73">
        <v>2.5</v>
      </c>
      <c r="M5" s="73">
        <v>6.5</v>
      </c>
      <c r="N5" s="73">
        <v>7.5</v>
      </c>
      <c r="O5" s="73">
        <v>2</v>
      </c>
      <c r="P5" s="73">
        <v>0.5</v>
      </c>
      <c r="Q5" s="73">
        <v>2</v>
      </c>
      <c r="R5" s="73">
        <v>7.5</v>
      </c>
      <c r="S5" s="73">
        <v>7.5</v>
      </c>
      <c r="T5" s="73">
        <v>6.5</v>
      </c>
      <c r="U5" s="73">
        <v>2</v>
      </c>
      <c r="V5" s="73">
        <v>5.5</v>
      </c>
      <c r="W5" s="73">
        <v>6.5</v>
      </c>
      <c r="X5" s="73">
        <v>9.5</v>
      </c>
      <c r="Y5" s="73">
        <v>4</v>
      </c>
      <c r="Z5" s="73">
        <v>3.5</v>
      </c>
      <c r="AA5" s="73">
        <v>4</v>
      </c>
      <c r="AB5" s="73">
        <v>5</v>
      </c>
      <c r="AC5" s="73">
        <v>5</v>
      </c>
      <c r="AD5" s="73">
        <v>4.5</v>
      </c>
      <c r="AE5" s="73">
        <v>7</v>
      </c>
      <c r="AF5" s="73">
        <v>9</v>
      </c>
      <c r="AG5" s="73">
        <v>3</v>
      </c>
      <c r="AH5" s="74">
        <v>7</v>
      </c>
      <c r="AI5" s="75">
        <v>7.5</v>
      </c>
      <c r="AK5" s="64" t="s">
        <v>26</v>
      </c>
      <c r="AL5" s="70">
        <v>4</v>
      </c>
    </row>
    <row r="6" spans="1:38">
      <c r="A6" s="64" t="s">
        <v>26</v>
      </c>
      <c r="B6" s="71">
        <v>6.5</v>
      </c>
      <c r="C6" s="73">
        <v>6.5</v>
      </c>
      <c r="D6" s="72"/>
      <c r="E6" s="73">
        <v>10</v>
      </c>
      <c r="F6" s="73">
        <v>11</v>
      </c>
      <c r="G6" s="73">
        <v>3.5</v>
      </c>
      <c r="H6" s="73">
        <v>4</v>
      </c>
      <c r="I6" s="73">
        <v>10</v>
      </c>
      <c r="J6" s="73">
        <v>11.5</v>
      </c>
      <c r="K6" s="73">
        <v>11</v>
      </c>
      <c r="L6" s="73">
        <v>8</v>
      </c>
      <c r="M6" s="73">
        <v>0</v>
      </c>
      <c r="N6" s="73">
        <v>12</v>
      </c>
      <c r="O6" s="73">
        <v>7.5</v>
      </c>
      <c r="P6" s="73">
        <v>6</v>
      </c>
      <c r="Q6" s="73">
        <v>5.5</v>
      </c>
      <c r="R6" s="73">
        <v>2</v>
      </c>
      <c r="S6" s="73">
        <v>9</v>
      </c>
      <c r="T6" s="73">
        <v>11</v>
      </c>
      <c r="U6" s="73">
        <v>5</v>
      </c>
      <c r="V6" s="73">
        <v>8.5</v>
      </c>
      <c r="W6" s="73">
        <v>8</v>
      </c>
      <c r="X6" s="73">
        <v>12</v>
      </c>
      <c r="Y6" s="73">
        <v>2.5</v>
      </c>
      <c r="Z6" s="73">
        <v>3.5</v>
      </c>
      <c r="AA6" s="73">
        <v>3.5</v>
      </c>
      <c r="AB6" s="73">
        <v>2</v>
      </c>
      <c r="AC6" s="73">
        <v>1.5</v>
      </c>
      <c r="AD6" s="73">
        <v>8</v>
      </c>
      <c r="AE6" s="73">
        <v>9.5</v>
      </c>
      <c r="AF6" s="73">
        <v>11</v>
      </c>
      <c r="AG6" s="73">
        <v>4</v>
      </c>
      <c r="AH6" s="74">
        <v>1.5</v>
      </c>
      <c r="AI6" s="75">
        <v>10</v>
      </c>
      <c r="AK6" s="64" t="s">
        <v>27</v>
      </c>
      <c r="AL6" s="65">
        <v>5</v>
      </c>
    </row>
    <row r="7" spans="1:38">
      <c r="A7" s="64" t="s">
        <v>27</v>
      </c>
      <c r="B7" s="71">
        <v>7.5</v>
      </c>
      <c r="C7" s="73">
        <v>7.5</v>
      </c>
      <c r="D7" s="73">
        <v>10</v>
      </c>
      <c r="E7" s="72"/>
      <c r="F7" s="77">
        <v>0.5</v>
      </c>
      <c r="G7" s="73">
        <v>11</v>
      </c>
      <c r="H7" s="73">
        <v>12</v>
      </c>
      <c r="I7" s="73">
        <v>0</v>
      </c>
      <c r="J7" s="73">
        <v>3.5</v>
      </c>
      <c r="K7" s="73">
        <v>3.5</v>
      </c>
      <c r="L7" s="73">
        <v>8</v>
      </c>
      <c r="M7" s="73">
        <v>9</v>
      </c>
      <c r="N7" s="73">
        <v>3</v>
      </c>
      <c r="O7" s="73">
        <v>7.5</v>
      </c>
      <c r="P7" s="73">
        <v>8</v>
      </c>
      <c r="Q7" s="73">
        <v>8</v>
      </c>
      <c r="R7" s="73">
        <v>11</v>
      </c>
      <c r="S7" s="73">
        <v>1.5</v>
      </c>
      <c r="T7" s="73">
        <v>4</v>
      </c>
      <c r="U7" s="73">
        <v>8</v>
      </c>
      <c r="V7" s="73">
        <v>3.5</v>
      </c>
      <c r="W7" s="73">
        <v>2.5</v>
      </c>
      <c r="X7" s="73">
        <v>3</v>
      </c>
      <c r="Y7" s="73">
        <v>8.5</v>
      </c>
      <c r="Z7" s="73">
        <v>10</v>
      </c>
      <c r="AA7" s="73">
        <v>8</v>
      </c>
      <c r="AB7" s="73">
        <v>9</v>
      </c>
      <c r="AC7" s="73">
        <v>9.5</v>
      </c>
      <c r="AD7" s="73">
        <v>5.5</v>
      </c>
      <c r="AE7" s="73">
        <v>2.5</v>
      </c>
      <c r="AF7" s="73">
        <v>2</v>
      </c>
      <c r="AG7" s="73">
        <v>9.5</v>
      </c>
      <c r="AH7" s="74">
        <v>11</v>
      </c>
      <c r="AI7" s="75">
        <v>2.5</v>
      </c>
      <c r="AK7" s="64" t="s">
        <v>104</v>
      </c>
      <c r="AL7" s="70">
        <v>6</v>
      </c>
    </row>
    <row r="8" spans="1:38" ht="16" thickBot="1">
      <c r="A8" s="64" t="s">
        <v>104</v>
      </c>
      <c r="B8" s="71">
        <v>8</v>
      </c>
      <c r="C8" s="73">
        <v>8</v>
      </c>
      <c r="D8" s="73">
        <v>11</v>
      </c>
      <c r="E8" s="77">
        <v>0.5</v>
      </c>
      <c r="F8" s="72"/>
      <c r="G8" s="73">
        <v>12</v>
      </c>
      <c r="H8" s="73">
        <v>12.5</v>
      </c>
      <c r="I8" s="73">
        <v>0.5</v>
      </c>
      <c r="J8" s="73">
        <v>2.5</v>
      </c>
      <c r="K8" s="73">
        <v>4.5</v>
      </c>
      <c r="L8" s="73">
        <v>8.5</v>
      </c>
      <c r="M8" s="73">
        <v>10.5</v>
      </c>
      <c r="N8" s="73">
        <v>3</v>
      </c>
      <c r="O8" s="73">
        <v>8</v>
      </c>
      <c r="P8" s="73">
        <v>8.5</v>
      </c>
      <c r="Q8" s="73">
        <v>8.5</v>
      </c>
      <c r="R8" s="73">
        <v>11.5</v>
      </c>
      <c r="S8" s="73">
        <v>2</v>
      </c>
      <c r="T8" s="73">
        <v>5.5</v>
      </c>
      <c r="U8" s="73">
        <v>8.5</v>
      </c>
      <c r="V8" s="73">
        <v>4</v>
      </c>
      <c r="W8" s="73">
        <v>3</v>
      </c>
      <c r="X8" s="73">
        <v>3</v>
      </c>
      <c r="Y8" s="73">
        <v>9.5</v>
      </c>
      <c r="Z8" s="73">
        <v>12.5</v>
      </c>
      <c r="AA8" s="73">
        <v>9.5</v>
      </c>
      <c r="AB8" s="73">
        <v>9</v>
      </c>
      <c r="AC8" s="73">
        <v>9.5</v>
      </c>
      <c r="AD8" s="73">
        <v>5.5</v>
      </c>
      <c r="AE8" s="73">
        <v>2.5</v>
      </c>
      <c r="AF8" s="73">
        <v>2</v>
      </c>
      <c r="AG8" s="73">
        <v>9.5</v>
      </c>
      <c r="AH8" s="74">
        <v>11</v>
      </c>
      <c r="AI8" s="75">
        <v>3</v>
      </c>
      <c r="AK8" s="64" t="s">
        <v>28</v>
      </c>
      <c r="AL8" s="70">
        <v>7</v>
      </c>
    </row>
    <row r="9" spans="1:38">
      <c r="A9" s="64" t="s">
        <v>28</v>
      </c>
      <c r="B9" s="71">
        <v>3</v>
      </c>
      <c r="C9" s="73">
        <v>3</v>
      </c>
      <c r="D9" s="73">
        <v>3.5</v>
      </c>
      <c r="E9" s="73">
        <v>10.5</v>
      </c>
      <c r="F9" s="73">
        <v>12</v>
      </c>
      <c r="G9" s="72"/>
      <c r="H9" s="76">
        <v>7</v>
      </c>
      <c r="I9" s="73">
        <v>10.5</v>
      </c>
      <c r="J9" s="73">
        <v>12</v>
      </c>
      <c r="K9" s="73">
        <v>8</v>
      </c>
      <c r="L9" s="73">
        <v>4.5</v>
      </c>
      <c r="M9" s="73">
        <v>3.5</v>
      </c>
      <c r="N9" s="73">
        <v>9</v>
      </c>
      <c r="O9" s="73">
        <v>4</v>
      </c>
      <c r="P9" s="73">
        <v>2.5</v>
      </c>
      <c r="Q9" s="73">
        <v>1.5</v>
      </c>
      <c r="R9" s="73">
        <v>5</v>
      </c>
      <c r="S9" s="73">
        <v>9</v>
      </c>
      <c r="T9" s="73">
        <v>8</v>
      </c>
      <c r="U9" s="73">
        <v>2</v>
      </c>
      <c r="V9" s="73">
        <v>7</v>
      </c>
      <c r="W9" s="73">
        <v>7.5</v>
      </c>
      <c r="X9" s="73">
        <v>12</v>
      </c>
      <c r="Y9" s="73">
        <v>1.5</v>
      </c>
      <c r="Z9" s="73">
        <v>0.5</v>
      </c>
      <c r="AA9" s="73">
        <v>1.5</v>
      </c>
      <c r="AB9" s="73">
        <v>3</v>
      </c>
      <c r="AC9" s="73">
        <v>2.5</v>
      </c>
      <c r="AD9" s="73">
        <v>6</v>
      </c>
      <c r="AE9" s="73">
        <v>9</v>
      </c>
      <c r="AF9" s="73">
        <v>10.5</v>
      </c>
      <c r="AG9" s="73">
        <v>0.5</v>
      </c>
      <c r="AH9" s="74">
        <v>4.5</v>
      </c>
      <c r="AI9" s="75">
        <v>9</v>
      </c>
      <c r="AK9" s="64" t="s">
        <v>29</v>
      </c>
      <c r="AL9" s="65">
        <v>8</v>
      </c>
    </row>
    <row r="10" spans="1:38">
      <c r="A10" s="64" t="s">
        <v>29</v>
      </c>
      <c r="B10" s="71">
        <v>10</v>
      </c>
      <c r="C10" s="73">
        <v>10</v>
      </c>
      <c r="D10" s="73">
        <v>3</v>
      </c>
      <c r="E10" s="73">
        <v>12.5</v>
      </c>
      <c r="F10" s="73">
        <v>12.5</v>
      </c>
      <c r="G10" s="76">
        <v>7</v>
      </c>
      <c r="H10" s="72"/>
      <c r="I10" s="73">
        <v>12</v>
      </c>
      <c r="J10" s="73">
        <v>14</v>
      </c>
      <c r="K10" s="73">
        <v>13.5</v>
      </c>
      <c r="L10" s="73">
        <v>11</v>
      </c>
      <c r="M10" s="73">
        <v>3</v>
      </c>
      <c r="N10" s="73">
        <v>14.5</v>
      </c>
      <c r="O10" s="73">
        <v>11</v>
      </c>
      <c r="P10" s="73">
        <v>9.5</v>
      </c>
      <c r="Q10" s="73">
        <v>9</v>
      </c>
      <c r="R10" s="73">
        <v>2</v>
      </c>
      <c r="S10" s="73">
        <v>12</v>
      </c>
      <c r="T10" s="73">
        <v>13.5</v>
      </c>
      <c r="U10" s="73">
        <v>8.5</v>
      </c>
      <c r="V10" s="73">
        <v>11.5</v>
      </c>
      <c r="W10" s="73">
        <v>11</v>
      </c>
      <c r="X10" s="73">
        <v>14.5</v>
      </c>
      <c r="Y10" s="73">
        <v>6.5</v>
      </c>
      <c r="Z10" s="73">
        <v>7</v>
      </c>
      <c r="AA10" s="73">
        <v>7</v>
      </c>
      <c r="AB10" s="73">
        <v>6</v>
      </c>
      <c r="AC10" s="73">
        <v>5</v>
      </c>
      <c r="AD10" s="73">
        <v>11</v>
      </c>
      <c r="AE10" s="73">
        <v>13</v>
      </c>
      <c r="AF10" s="73">
        <v>13.5</v>
      </c>
      <c r="AG10" s="73">
        <v>7.5</v>
      </c>
      <c r="AH10" s="74">
        <v>2</v>
      </c>
      <c r="AI10" s="75">
        <v>13.5</v>
      </c>
      <c r="AK10" s="64" t="s">
        <v>30</v>
      </c>
      <c r="AL10" s="70">
        <v>9</v>
      </c>
    </row>
    <row r="11" spans="1:38" ht="16" thickBot="1">
      <c r="A11" s="64" t="s">
        <v>30</v>
      </c>
      <c r="B11" s="71">
        <v>7.5</v>
      </c>
      <c r="C11" s="73">
        <v>7.5</v>
      </c>
      <c r="D11" s="73">
        <v>10.5</v>
      </c>
      <c r="E11" s="73">
        <v>0</v>
      </c>
      <c r="F11" s="73">
        <v>0.5</v>
      </c>
      <c r="G11" s="73">
        <v>10</v>
      </c>
      <c r="H11" s="73">
        <v>12</v>
      </c>
      <c r="I11" s="72"/>
      <c r="J11" s="76">
        <v>3.5</v>
      </c>
      <c r="K11" s="76">
        <v>4</v>
      </c>
      <c r="L11" s="76">
        <v>8</v>
      </c>
      <c r="M11" s="73">
        <v>9</v>
      </c>
      <c r="N11" s="73">
        <v>3</v>
      </c>
      <c r="O11" s="73">
        <v>7.5</v>
      </c>
      <c r="P11" s="73">
        <v>8</v>
      </c>
      <c r="Q11" s="73">
        <v>8.5</v>
      </c>
      <c r="R11" s="73">
        <v>11</v>
      </c>
      <c r="S11" s="73">
        <v>2</v>
      </c>
      <c r="T11" s="73">
        <v>4</v>
      </c>
      <c r="U11" s="73">
        <v>8.5</v>
      </c>
      <c r="V11" s="73">
        <v>3.5</v>
      </c>
      <c r="W11" s="73">
        <v>1</v>
      </c>
      <c r="X11" s="73">
        <v>3.5</v>
      </c>
      <c r="Y11" s="73">
        <v>9</v>
      </c>
      <c r="Z11" s="73">
        <v>10</v>
      </c>
      <c r="AA11" s="73">
        <v>8</v>
      </c>
      <c r="AB11" s="73">
        <v>9</v>
      </c>
      <c r="AC11" s="73">
        <v>9.5</v>
      </c>
      <c r="AD11" s="73">
        <v>5.5</v>
      </c>
      <c r="AE11" s="73">
        <v>2.5</v>
      </c>
      <c r="AF11" s="73">
        <v>2</v>
      </c>
      <c r="AG11" s="73">
        <v>9.5</v>
      </c>
      <c r="AH11" s="74">
        <v>10.5</v>
      </c>
      <c r="AI11" s="75">
        <f>AE11+0.5</f>
        <v>3</v>
      </c>
      <c r="AK11" s="64" t="s">
        <v>31</v>
      </c>
      <c r="AL11" s="70">
        <v>10</v>
      </c>
    </row>
    <row r="12" spans="1:38">
      <c r="A12" s="64" t="s">
        <v>31</v>
      </c>
      <c r="B12" s="71">
        <v>10</v>
      </c>
      <c r="C12" s="73">
        <v>10</v>
      </c>
      <c r="D12" s="73">
        <v>12.5</v>
      </c>
      <c r="E12" s="73">
        <v>4</v>
      </c>
      <c r="F12" s="73">
        <v>2.5</v>
      </c>
      <c r="G12" s="73">
        <v>12</v>
      </c>
      <c r="H12" s="73">
        <v>14.5</v>
      </c>
      <c r="I12" s="76">
        <v>4</v>
      </c>
      <c r="J12" s="72"/>
      <c r="K12" s="77">
        <v>6</v>
      </c>
      <c r="L12" s="77">
        <v>10</v>
      </c>
      <c r="M12" s="73">
        <v>11.5</v>
      </c>
      <c r="N12" s="73">
        <v>4.5</v>
      </c>
      <c r="O12" s="73">
        <v>9</v>
      </c>
      <c r="P12" s="73">
        <v>10.5</v>
      </c>
      <c r="Q12" s="73">
        <v>11</v>
      </c>
      <c r="R12" s="73">
        <v>13.5</v>
      </c>
      <c r="S12" s="73">
        <v>4.5</v>
      </c>
      <c r="T12" s="73">
        <v>6</v>
      </c>
      <c r="U12" s="73">
        <v>11</v>
      </c>
      <c r="V12" s="73">
        <v>6</v>
      </c>
      <c r="W12" s="73">
        <v>5.5</v>
      </c>
      <c r="X12" s="73">
        <v>1.5</v>
      </c>
      <c r="Y12" s="73">
        <v>11.5</v>
      </c>
      <c r="Z12" s="73">
        <v>12.5</v>
      </c>
      <c r="AA12" s="73">
        <v>11.5</v>
      </c>
      <c r="AB12" s="73">
        <v>11.5</v>
      </c>
      <c r="AC12" s="73">
        <v>12</v>
      </c>
      <c r="AD12" s="73">
        <v>7</v>
      </c>
      <c r="AE12" s="73">
        <v>4</v>
      </c>
      <c r="AF12" s="73">
        <v>3</v>
      </c>
      <c r="AG12" s="73">
        <v>11.5</v>
      </c>
      <c r="AH12" s="74">
        <v>13.5</v>
      </c>
      <c r="AI12" s="75">
        <v>4.5</v>
      </c>
      <c r="AK12" s="64" t="s">
        <v>32</v>
      </c>
      <c r="AL12" s="65">
        <v>11</v>
      </c>
    </row>
    <row r="13" spans="1:38">
      <c r="A13" s="64" t="s">
        <v>32</v>
      </c>
      <c r="B13" s="71">
        <v>6</v>
      </c>
      <c r="C13" s="73">
        <v>6</v>
      </c>
      <c r="D13" s="73">
        <v>11</v>
      </c>
      <c r="E13" s="73">
        <v>3.5</v>
      </c>
      <c r="F13" s="73">
        <v>4.5</v>
      </c>
      <c r="G13" s="73">
        <v>8</v>
      </c>
      <c r="H13" s="73">
        <v>13.5</v>
      </c>
      <c r="I13" s="76">
        <v>4</v>
      </c>
      <c r="J13" s="77">
        <v>6</v>
      </c>
      <c r="K13" s="72"/>
      <c r="L13" s="76">
        <v>5.5</v>
      </c>
      <c r="M13" s="73">
        <v>10</v>
      </c>
      <c r="N13" s="73">
        <v>3.5</v>
      </c>
      <c r="O13" s="73">
        <v>5.5</v>
      </c>
      <c r="P13" s="73">
        <v>6.5</v>
      </c>
      <c r="Q13" s="73">
        <v>6.5</v>
      </c>
      <c r="R13" s="73">
        <v>12</v>
      </c>
      <c r="S13" s="73">
        <v>3</v>
      </c>
      <c r="T13" s="73">
        <v>1</v>
      </c>
      <c r="U13" s="73">
        <v>6.5</v>
      </c>
      <c r="V13" s="73">
        <v>2</v>
      </c>
      <c r="W13" s="73">
        <v>3</v>
      </c>
      <c r="X13" s="73">
        <v>5</v>
      </c>
      <c r="Y13" s="73">
        <v>7</v>
      </c>
      <c r="Z13" s="73">
        <v>9</v>
      </c>
      <c r="AA13" s="73">
        <v>7.5</v>
      </c>
      <c r="AB13" s="73">
        <v>8</v>
      </c>
      <c r="AC13" s="73">
        <v>10</v>
      </c>
      <c r="AD13" s="73">
        <v>3</v>
      </c>
      <c r="AE13" s="73">
        <v>2.5</v>
      </c>
      <c r="AF13" s="73">
        <v>4.5</v>
      </c>
      <c r="AG13" s="73">
        <v>7.5</v>
      </c>
      <c r="AH13" s="74">
        <v>11.5</v>
      </c>
      <c r="AI13" s="75">
        <v>2.5</v>
      </c>
      <c r="AK13" s="64" t="s">
        <v>33</v>
      </c>
      <c r="AL13" s="70">
        <v>12</v>
      </c>
    </row>
    <row r="14" spans="1:38" ht="16" thickBot="1">
      <c r="A14" s="64" t="s">
        <v>33</v>
      </c>
      <c r="B14" s="71">
        <v>2.5</v>
      </c>
      <c r="C14" s="73">
        <v>2.5</v>
      </c>
      <c r="D14" s="73">
        <v>8</v>
      </c>
      <c r="E14" s="73">
        <v>8</v>
      </c>
      <c r="F14" s="73">
        <v>8.5</v>
      </c>
      <c r="G14" s="73">
        <v>4.5</v>
      </c>
      <c r="H14" s="73">
        <v>11</v>
      </c>
      <c r="I14" s="76">
        <v>8</v>
      </c>
      <c r="J14" s="77">
        <v>10</v>
      </c>
      <c r="K14" s="76">
        <v>5.5</v>
      </c>
      <c r="L14" s="72"/>
      <c r="M14" s="73">
        <v>7.5</v>
      </c>
      <c r="N14" s="73">
        <v>6</v>
      </c>
      <c r="O14" s="73">
        <v>1</v>
      </c>
      <c r="P14" s="73">
        <v>2.5</v>
      </c>
      <c r="Q14" s="73">
        <v>3</v>
      </c>
      <c r="R14" s="73">
        <v>8.5</v>
      </c>
      <c r="S14" s="73">
        <v>6.5</v>
      </c>
      <c r="T14" s="73">
        <v>5</v>
      </c>
      <c r="U14" s="73">
        <v>3</v>
      </c>
      <c r="V14" s="73">
        <v>4.5</v>
      </c>
      <c r="W14" s="73">
        <v>5.5</v>
      </c>
      <c r="X14" s="73">
        <v>8.5</v>
      </c>
      <c r="Y14" s="73">
        <v>5.5</v>
      </c>
      <c r="Z14" s="73">
        <v>5</v>
      </c>
      <c r="AA14" s="73">
        <v>5</v>
      </c>
      <c r="AB14" s="73">
        <v>6</v>
      </c>
      <c r="AC14" s="73">
        <v>6.5</v>
      </c>
      <c r="AD14" s="73">
        <v>2.5</v>
      </c>
      <c r="AE14" s="73">
        <v>6</v>
      </c>
      <c r="AF14" s="73">
        <v>8</v>
      </c>
      <c r="AG14" s="73">
        <v>4</v>
      </c>
      <c r="AH14" s="74">
        <v>8.5</v>
      </c>
      <c r="AI14" s="75">
        <v>6</v>
      </c>
      <c r="AK14" s="64" t="s">
        <v>34</v>
      </c>
      <c r="AL14" s="70">
        <v>13</v>
      </c>
    </row>
    <row r="15" spans="1:38">
      <c r="A15" s="64" t="s">
        <v>34</v>
      </c>
      <c r="B15" s="71">
        <v>6</v>
      </c>
      <c r="C15" s="73">
        <v>6</v>
      </c>
      <c r="D15" s="73">
        <v>0</v>
      </c>
      <c r="E15" s="73">
        <v>9</v>
      </c>
      <c r="F15" s="73">
        <v>10.5</v>
      </c>
      <c r="G15" s="73">
        <v>3.5</v>
      </c>
      <c r="H15" s="73">
        <v>3.5</v>
      </c>
      <c r="I15" s="73">
        <v>10.5</v>
      </c>
      <c r="J15" s="73">
        <v>12</v>
      </c>
      <c r="K15" s="73">
        <v>11.5</v>
      </c>
      <c r="L15" s="73">
        <v>7.5</v>
      </c>
      <c r="M15" s="72"/>
      <c r="N15" s="77">
        <v>10.5</v>
      </c>
      <c r="O15" s="73">
        <v>7</v>
      </c>
      <c r="P15" s="73">
        <v>6</v>
      </c>
      <c r="Q15" s="73">
        <v>5.5</v>
      </c>
      <c r="R15" s="73">
        <v>1.5</v>
      </c>
      <c r="S15" s="73">
        <v>10</v>
      </c>
      <c r="T15" s="73">
        <v>9.5</v>
      </c>
      <c r="U15" s="73">
        <v>5</v>
      </c>
      <c r="V15" s="73">
        <v>8</v>
      </c>
      <c r="W15" s="73">
        <v>8</v>
      </c>
      <c r="X15" s="73">
        <v>12.5</v>
      </c>
      <c r="Y15" s="73">
        <v>2.5</v>
      </c>
      <c r="Z15" s="73">
        <v>4</v>
      </c>
      <c r="AA15" s="73">
        <v>4</v>
      </c>
      <c r="AB15" s="73">
        <v>2</v>
      </c>
      <c r="AC15" s="73">
        <v>1.5</v>
      </c>
      <c r="AD15" s="73">
        <v>7</v>
      </c>
      <c r="AE15" s="73">
        <v>9.5</v>
      </c>
      <c r="AF15" s="73">
        <v>11.5</v>
      </c>
      <c r="AG15" s="73">
        <v>4.5</v>
      </c>
      <c r="AH15" s="74">
        <v>1.5</v>
      </c>
      <c r="AI15" s="75">
        <v>9.5</v>
      </c>
      <c r="AK15" s="64" t="s">
        <v>35</v>
      </c>
      <c r="AL15" s="65">
        <v>14</v>
      </c>
    </row>
    <row r="16" spans="1:38">
      <c r="A16" s="64" t="s">
        <v>35</v>
      </c>
      <c r="B16" s="71">
        <v>6.5</v>
      </c>
      <c r="C16" s="73">
        <v>6.5</v>
      </c>
      <c r="D16" s="73">
        <v>10.5</v>
      </c>
      <c r="E16" s="73">
        <v>3</v>
      </c>
      <c r="F16" s="73">
        <v>3</v>
      </c>
      <c r="G16" s="73">
        <v>8.5</v>
      </c>
      <c r="H16" s="73">
        <v>14</v>
      </c>
      <c r="I16" s="73">
        <v>3</v>
      </c>
      <c r="J16" s="73">
        <v>4</v>
      </c>
      <c r="K16" s="73">
        <v>3.5</v>
      </c>
      <c r="L16" s="73">
        <v>6</v>
      </c>
      <c r="M16" s="77">
        <v>11</v>
      </c>
      <c r="N16" s="72"/>
      <c r="O16" s="73">
        <v>5.5</v>
      </c>
      <c r="P16" s="73">
        <v>7</v>
      </c>
      <c r="Q16" s="73">
        <v>7.5</v>
      </c>
      <c r="R16" s="73">
        <v>11.5</v>
      </c>
      <c r="S16" s="73">
        <v>2.5</v>
      </c>
      <c r="T16" s="73">
        <v>3</v>
      </c>
      <c r="U16" s="73">
        <v>7.5</v>
      </c>
      <c r="V16" s="73">
        <v>4</v>
      </c>
      <c r="W16" s="73">
        <v>4</v>
      </c>
      <c r="X16" s="73">
        <v>3.5</v>
      </c>
      <c r="Y16" s="73">
        <v>8.5</v>
      </c>
      <c r="Z16" s="73">
        <v>9</v>
      </c>
      <c r="AA16" s="73">
        <v>7.5</v>
      </c>
      <c r="AB16" s="73">
        <v>9</v>
      </c>
      <c r="AC16" s="73">
        <v>9.5</v>
      </c>
      <c r="AD16" s="73">
        <v>4</v>
      </c>
      <c r="AE16" s="73">
        <v>2</v>
      </c>
      <c r="AF16" s="73">
        <v>2.5</v>
      </c>
      <c r="AG16" s="73">
        <v>8</v>
      </c>
      <c r="AH16" s="74">
        <v>11</v>
      </c>
      <c r="AI16" s="75">
        <v>1.5</v>
      </c>
      <c r="AK16" s="64" t="s">
        <v>36</v>
      </c>
      <c r="AL16" s="70">
        <v>15</v>
      </c>
    </row>
    <row r="17" spans="1:38" ht="16" thickBot="1">
      <c r="A17" s="64" t="s">
        <v>36</v>
      </c>
      <c r="B17" s="71">
        <v>2</v>
      </c>
      <c r="C17" s="73">
        <v>2</v>
      </c>
      <c r="D17" s="73">
        <v>7</v>
      </c>
      <c r="E17" s="73">
        <v>7.5</v>
      </c>
      <c r="F17" s="73">
        <v>8</v>
      </c>
      <c r="G17" s="73">
        <v>4</v>
      </c>
      <c r="H17" s="73">
        <v>10.5</v>
      </c>
      <c r="I17" s="73">
        <v>7.5</v>
      </c>
      <c r="J17" s="73">
        <v>9.5</v>
      </c>
      <c r="K17" s="73">
        <v>5</v>
      </c>
      <c r="L17" s="73">
        <v>1</v>
      </c>
      <c r="M17" s="73">
        <v>7</v>
      </c>
      <c r="N17" s="73">
        <v>5.5</v>
      </c>
      <c r="O17" s="72"/>
      <c r="P17" s="73">
        <v>2.5</v>
      </c>
      <c r="Q17" s="73">
        <v>3</v>
      </c>
      <c r="R17" s="73">
        <v>8.5</v>
      </c>
      <c r="S17" s="73">
        <v>6</v>
      </c>
      <c r="T17" s="73">
        <v>4.5</v>
      </c>
      <c r="U17" s="73">
        <v>3</v>
      </c>
      <c r="V17" s="73">
        <v>4</v>
      </c>
      <c r="W17" s="73">
        <v>5</v>
      </c>
      <c r="X17" s="73">
        <v>8</v>
      </c>
      <c r="Y17" s="73">
        <v>5.5</v>
      </c>
      <c r="Z17" s="73">
        <v>4.5</v>
      </c>
      <c r="AA17" s="73">
        <v>4.5</v>
      </c>
      <c r="AB17" s="73">
        <v>6</v>
      </c>
      <c r="AC17" s="73">
        <v>6.5</v>
      </c>
      <c r="AD17" s="73">
        <v>2.5</v>
      </c>
      <c r="AE17" s="73">
        <v>5.5</v>
      </c>
      <c r="AF17" s="73">
        <v>7.5</v>
      </c>
      <c r="AG17" s="73">
        <v>4</v>
      </c>
      <c r="AH17" s="74">
        <v>8</v>
      </c>
      <c r="AI17" s="75">
        <v>6</v>
      </c>
      <c r="AK17" s="64" t="s">
        <v>37</v>
      </c>
      <c r="AL17" s="70">
        <v>16</v>
      </c>
    </row>
    <row r="18" spans="1:38">
      <c r="A18" s="64" t="s">
        <v>37</v>
      </c>
      <c r="B18" s="71">
        <v>1</v>
      </c>
      <c r="C18" s="73">
        <v>1</v>
      </c>
      <c r="D18" s="73">
        <v>6</v>
      </c>
      <c r="E18" s="73">
        <v>8</v>
      </c>
      <c r="F18" s="73">
        <v>8.5</v>
      </c>
      <c r="G18" s="73">
        <v>2.5</v>
      </c>
      <c r="H18" s="73">
        <v>9.5</v>
      </c>
      <c r="I18" s="73">
        <v>8</v>
      </c>
      <c r="J18" s="73">
        <v>10.5</v>
      </c>
      <c r="K18" s="73">
        <v>6.5</v>
      </c>
      <c r="L18" s="73">
        <v>2.5</v>
      </c>
      <c r="M18" s="73">
        <v>5.5</v>
      </c>
      <c r="N18" s="73">
        <v>7.5</v>
      </c>
      <c r="O18" s="73">
        <v>2.5</v>
      </c>
      <c r="P18" s="72"/>
      <c r="Q18" s="73">
        <v>1</v>
      </c>
      <c r="R18" s="73">
        <v>7</v>
      </c>
      <c r="S18" s="73">
        <v>7.5</v>
      </c>
      <c r="T18" s="73">
        <v>6.5</v>
      </c>
      <c r="U18" s="73">
        <v>2</v>
      </c>
      <c r="V18" s="73">
        <v>5.5</v>
      </c>
      <c r="W18" s="73">
        <v>6</v>
      </c>
      <c r="X18" s="73">
        <v>9.5</v>
      </c>
      <c r="Y18" s="73">
        <v>4</v>
      </c>
      <c r="Z18" s="73">
        <v>3</v>
      </c>
      <c r="AA18" s="73">
        <v>3.5</v>
      </c>
      <c r="AB18" s="73">
        <v>5</v>
      </c>
      <c r="AC18" s="73">
        <v>5</v>
      </c>
      <c r="AD18" s="73">
        <v>4</v>
      </c>
      <c r="AE18" s="73">
        <v>7</v>
      </c>
      <c r="AF18" s="73">
        <v>9</v>
      </c>
      <c r="AG18" s="73">
        <v>2.5</v>
      </c>
      <c r="AH18" s="74">
        <v>7</v>
      </c>
      <c r="AI18" s="75">
        <v>7</v>
      </c>
      <c r="AK18" s="64" t="s">
        <v>38</v>
      </c>
      <c r="AL18" s="65">
        <v>17</v>
      </c>
    </row>
    <row r="19" spans="1:38">
      <c r="A19" s="64" t="s">
        <v>38</v>
      </c>
      <c r="B19" s="71">
        <v>2</v>
      </c>
      <c r="C19" s="73">
        <v>2</v>
      </c>
      <c r="D19" s="73">
        <v>5</v>
      </c>
      <c r="E19" s="73">
        <v>8.5</v>
      </c>
      <c r="F19" s="73">
        <v>8.5</v>
      </c>
      <c r="G19" s="73">
        <v>1.5</v>
      </c>
      <c r="H19" s="73">
        <v>8.5</v>
      </c>
      <c r="I19" s="73">
        <v>8.5</v>
      </c>
      <c r="J19" s="73">
        <v>11</v>
      </c>
      <c r="K19" s="73">
        <v>6.5</v>
      </c>
      <c r="L19" s="73">
        <v>3</v>
      </c>
      <c r="M19" s="73">
        <v>5</v>
      </c>
      <c r="N19" s="73">
        <v>7.5</v>
      </c>
      <c r="O19" s="73">
        <v>3</v>
      </c>
      <c r="P19" s="73">
        <v>1</v>
      </c>
      <c r="Q19" s="72"/>
      <c r="R19" s="73">
        <v>6.5</v>
      </c>
      <c r="S19" s="73">
        <v>7.5</v>
      </c>
      <c r="T19" s="73">
        <v>6.5</v>
      </c>
      <c r="U19" s="73">
        <v>1.5</v>
      </c>
      <c r="V19" s="73">
        <v>5.5</v>
      </c>
      <c r="W19" s="73">
        <v>6</v>
      </c>
      <c r="X19" s="73">
        <v>9.5</v>
      </c>
      <c r="Y19" s="73">
        <v>3</v>
      </c>
      <c r="Z19" s="73">
        <v>2.5</v>
      </c>
      <c r="AA19" s="73">
        <v>3</v>
      </c>
      <c r="AB19" s="73">
        <v>4.5</v>
      </c>
      <c r="AC19" s="73">
        <v>4</v>
      </c>
      <c r="AD19" s="73">
        <v>4</v>
      </c>
      <c r="AE19" s="73">
        <v>7</v>
      </c>
      <c r="AF19" s="73">
        <v>8.5</v>
      </c>
      <c r="AG19" s="73">
        <v>2</v>
      </c>
      <c r="AH19" s="74">
        <v>6</v>
      </c>
      <c r="AI19" s="75">
        <v>7</v>
      </c>
      <c r="AK19" s="64" t="s">
        <v>39</v>
      </c>
      <c r="AL19" s="70">
        <v>18</v>
      </c>
    </row>
    <row r="20" spans="1:38" ht="16" thickBot="1">
      <c r="A20" s="64" t="s">
        <v>39</v>
      </c>
      <c r="B20" s="71">
        <v>7.5</v>
      </c>
      <c r="C20" s="73">
        <v>7.5</v>
      </c>
      <c r="D20" s="73">
        <v>2</v>
      </c>
      <c r="E20" s="73">
        <v>11.5</v>
      </c>
      <c r="F20" s="73">
        <v>11.5</v>
      </c>
      <c r="G20" s="73">
        <v>5</v>
      </c>
      <c r="H20" s="73">
        <v>2.5</v>
      </c>
      <c r="I20" s="73">
        <v>11.5</v>
      </c>
      <c r="J20" s="73">
        <v>12.5</v>
      </c>
      <c r="K20" s="73">
        <v>11.5</v>
      </c>
      <c r="L20" s="73">
        <v>9</v>
      </c>
      <c r="M20" s="73">
        <v>2</v>
      </c>
      <c r="N20" s="73">
        <v>13.5</v>
      </c>
      <c r="O20" s="73">
        <v>8.5</v>
      </c>
      <c r="P20" s="73">
        <v>7</v>
      </c>
      <c r="Q20" s="73">
        <v>6.5</v>
      </c>
      <c r="R20" s="72"/>
      <c r="S20" s="73">
        <v>10.5</v>
      </c>
      <c r="T20" s="73">
        <v>12</v>
      </c>
      <c r="U20" s="73">
        <v>6.5</v>
      </c>
      <c r="V20" s="73">
        <v>10</v>
      </c>
      <c r="W20" s="73">
        <v>10</v>
      </c>
      <c r="X20" s="73">
        <v>12.5</v>
      </c>
      <c r="Y20" s="73">
        <v>4</v>
      </c>
      <c r="Z20" s="73">
        <v>5</v>
      </c>
      <c r="AA20" s="73">
        <v>5</v>
      </c>
      <c r="AB20" s="73">
        <v>3.5</v>
      </c>
      <c r="AC20" s="73">
        <v>2.5</v>
      </c>
      <c r="AD20" s="73">
        <v>8.5</v>
      </c>
      <c r="AE20" s="73">
        <v>11</v>
      </c>
      <c r="AF20" s="73">
        <v>12</v>
      </c>
      <c r="AG20" s="73">
        <v>5.5</v>
      </c>
      <c r="AH20" s="78">
        <v>1</v>
      </c>
      <c r="AI20" s="75">
        <v>11</v>
      </c>
      <c r="AK20" s="64" t="s">
        <v>40</v>
      </c>
      <c r="AL20" s="70">
        <v>19</v>
      </c>
    </row>
    <row r="21" spans="1:38">
      <c r="A21" s="64" t="s">
        <v>40</v>
      </c>
      <c r="B21" s="71">
        <v>6.5</v>
      </c>
      <c r="C21" s="73">
        <v>6.5</v>
      </c>
      <c r="D21" s="73">
        <v>9.5</v>
      </c>
      <c r="E21" s="73">
        <v>1.5</v>
      </c>
      <c r="F21" s="73">
        <v>2</v>
      </c>
      <c r="G21" s="73">
        <v>9</v>
      </c>
      <c r="H21" s="73">
        <v>12.5</v>
      </c>
      <c r="I21" s="73">
        <v>1.5</v>
      </c>
      <c r="J21" s="73">
        <v>4</v>
      </c>
      <c r="K21" s="73">
        <v>3</v>
      </c>
      <c r="L21" s="73">
        <v>6.5</v>
      </c>
      <c r="M21" s="73">
        <v>10</v>
      </c>
      <c r="N21" s="73">
        <v>3</v>
      </c>
      <c r="O21" s="73">
        <v>6</v>
      </c>
      <c r="P21" s="73">
        <v>7.5</v>
      </c>
      <c r="Q21" s="73">
        <v>7.5</v>
      </c>
      <c r="R21" s="73">
        <v>11</v>
      </c>
      <c r="S21" s="72"/>
      <c r="T21" s="73">
        <v>3</v>
      </c>
      <c r="U21" s="73">
        <v>7.5</v>
      </c>
      <c r="V21" s="73">
        <v>2.5</v>
      </c>
      <c r="W21" s="73">
        <v>1.5</v>
      </c>
      <c r="X21" s="73">
        <v>3</v>
      </c>
      <c r="Y21" s="73">
        <v>8</v>
      </c>
      <c r="Z21" s="73">
        <v>10</v>
      </c>
      <c r="AA21" s="73">
        <v>7.5</v>
      </c>
      <c r="AB21" s="73">
        <v>9</v>
      </c>
      <c r="AC21" s="73">
        <v>9.5</v>
      </c>
      <c r="AD21" s="73">
        <v>4</v>
      </c>
      <c r="AE21" s="73">
        <v>2</v>
      </c>
      <c r="AF21" s="73">
        <v>1.5</v>
      </c>
      <c r="AG21" s="73">
        <v>8</v>
      </c>
      <c r="AH21" s="74">
        <v>10.5</v>
      </c>
      <c r="AI21" s="75">
        <f>AE21+0.5</f>
        <v>2.5</v>
      </c>
      <c r="AK21" s="64" t="s">
        <v>41</v>
      </c>
      <c r="AL21" s="65">
        <v>20</v>
      </c>
    </row>
    <row r="22" spans="1:38">
      <c r="A22" s="64" t="s">
        <v>41</v>
      </c>
      <c r="B22" s="71">
        <v>6</v>
      </c>
      <c r="C22" s="73">
        <v>6</v>
      </c>
      <c r="D22" s="73">
        <v>10</v>
      </c>
      <c r="E22" s="73">
        <v>4</v>
      </c>
      <c r="F22" s="73">
        <v>5.5</v>
      </c>
      <c r="G22" s="73">
        <v>8</v>
      </c>
      <c r="H22" s="73">
        <v>12.5</v>
      </c>
      <c r="I22" s="73">
        <v>4</v>
      </c>
      <c r="J22" s="73">
        <v>6</v>
      </c>
      <c r="K22" s="73">
        <v>1</v>
      </c>
      <c r="L22" s="73">
        <v>5</v>
      </c>
      <c r="M22" s="73">
        <v>10</v>
      </c>
      <c r="N22" s="73">
        <v>3</v>
      </c>
      <c r="O22" s="73">
        <v>5</v>
      </c>
      <c r="P22" s="73">
        <v>6.5</v>
      </c>
      <c r="Q22" s="73">
        <v>6.5</v>
      </c>
      <c r="R22" s="73">
        <v>11</v>
      </c>
      <c r="S22" s="73">
        <v>3.5</v>
      </c>
      <c r="T22" s="72"/>
      <c r="U22" s="73">
        <v>6.5</v>
      </c>
      <c r="V22" s="73">
        <v>2.5</v>
      </c>
      <c r="W22" s="73">
        <v>3</v>
      </c>
      <c r="X22" s="73">
        <v>5</v>
      </c>
      <c r="Y22" s="73">
        <v>7.5</v>
      </c>
      <c r="Z22" s="73">
        <v>8.5</v>
      </c>
      <c r="AA22" s="73">
        <v>6.5</v>
      </c>
      <c r="AB22" s="73">
        <v>8.5</v>
      </c>
      <c r="AC22" s="73">
        <v>9</v>
      </c>
      <c r="AD22" s="73">
        <v>3</v>
      </c>
      <c r="AE22" s="73">
        <v>2.5</v>
      </c>
      <c r="AF22" s="73">
        <v>4</v>
      </c>
      <c r="AG22" s="73">
        <v>7.5</v>
      </c>
      <c r="AH22" s="74">
        <v>10.5</v>
      </c>
      <c r="AI22" s="75">
        <v>2.5</v>
      </c>
      <c r="AK22" s="64" t="s">
        <v>42</v>
      </c>
      <c r="AL22" s="70">
        <v>21</v>
      </c>
    </row>
    <row r="23" spans="1:38" ht="16" thickBot="1">
      <c r="A23" s="64" t="s">
        <v>42</v>
      </c>
      <c r="B23" s="71">
        <v>2</v>
      </c>
      <c r="C23" s="73">
        <v>2</v>
      </c>
      <c r="D23" s="73">
        <v>4.9800000000000004</v>
      </c>
      <c r="E23" s="73">
        <v>8.5</v>
      </c>
      <c r="F23" s="73">
        <v>8.5</v>
      </c>
      <c r="G23" s="73">
        <v>2</v>
      </c>
      <c r="H23" s="73">
        <v>8</v>
      </c>
      <c r="I23" s="73">
        <v>8.5</v>
      </c>
      <c r="J23" s="73">
        <v>11</v>
      </c>
      <c r="K23" s="73">
        <v>6.5</v>
      </c>
      <c r="L23" s="73">
        <v>3</v>
      </c>
      <c r="M23" s="73">
        <v>5</v>
      </c>
      <c r="N23" s="73">
        <v>7.5</v>
      </c>
      <c r="O23" s="73">
        <v>3</v>
      </c>
      <c r="P23" s="73">
        <v>2</v>
      </c>
      <c r="Q23" s="73">
        <v>1.5</v>
      </c>
      <c r="R23" s="73">
        <v>6.5</v>
      </c>
      <c r="S23" s="73">
        <v>7.5</v>
      </c>
      <c r="T23" s="73">
        <v>6.5</v>
      </c>
      <c r="U23" s="72"/>
      <c r="V23" s="73">
        <v>5.5</v>
      </c>
      <c r="W23" s="73">
        <v>6.5</v>
      </c>
      <c r="X23" s="73">
        <v>9.5</v>
      </c>
      <c r="Y23" s="73">
        <v>3</v>
      </c>
      <c r="Z23" s="73">
        <v>2.5</v>
      </c>
      <c r="AA23" s="73">
        <v>2.5</v>
      </c>
      <c r="AB23" s="73">
        <v>4</v>
      </c>
      <c r="AC23" s="73">
        <v>4.5</v>
      </c>
      <c r="AD23" s="73">
        <v>4.5</v>
      </c>
      <c r="AE23" s="73">
        <v>7</v>
      </c>
      <c r="AF23" s="73">
        <v>8.5</v>
      </c>
      <c r="AG23" s="73">
        <v>1.5</v>
      </c>
      <c r="AH23" s="74">
        <v>6</v>
      </c>
      <c r="AI23" s="75">
        <v>7</v>
      </c>
      <c r="AK23" s="64" t="s">
        <v>43</v>
      </c>
      <c r="AL23" s="70">
        <v>22</v>
      </c>
    </row>
    <row r="24" spans="1:38">
      <c r="A24" s="64" t="s">
        <v>43</v>
      </c>
      <c r="B24" s="71">
        <v>4.5</v>
      </c>
      <c r="C24" s="73">
        <v>4.5</v>
      </c>
      <c r="D24" s="73">
        <v>8</v>
      </c>
      <c r="E24" s="73">
        <v>3.5</v>
      </c>
      <c r="F24" s="73">
        <v>4</v>
      </c>
      <c r="G24" s="73">
        <v>7</v>
      </c>
      <c r="H24" s="73">
        <v>11</v>
      </c>
      <c r="I24" s="73">
        <v>3.5</v>
      </c>
      <c r="J24" s="73">
        <v>5.5</v>
      </c>
      <c r="K24" s="73">
        <v>2</v>
      </c>
      <c r="L24" s="73">
        <v>4.5</v>
      </c>
      <c r="M24" s="73">
        <v>8</v>
      </c>
      <c r="N24" s="73">
        <v>4</v>
      </c>
      <c r="O24" s="73">
        <v>4</v>
      </c>
      <c r="P24" s="73">
        <v>5</v>
      </c>
      <c r="Q24" s="73">
        <v>5.5</v>
      </c>
      <c r="R24" s="73">
        <v>9</v>
      </c>
      <c r="S24" s="73">
        <v>2.5</v>
      </c>
      <c r="T24" s="73">
        <v>2</v>
      </c>
      <c r="U24" s="73">
        <v>5.5</v>
      </c>
      <c r="V24" s="72"/>
      <c r="W24" s="73">
        <v>1</v>
      </c>
      <c r="X24" s="73">
        <v>5</v>
      </c>
      <c r="Y24" s="73">
        <v>6</v>
      </c>
      <c r="Z24" s="73">
        <v>6</v>
      </c>
      <c r="AA24" s="73">
        <v>5</v>
      </c>
      <c r="AB24" s="73">
        <v>6.5</v>
      </c>
      <c r="AC24" s="73">
        <v>7.5</v>
      </c>
      <c r="AD24" s="73">
        <v>2</v>
      </c>
      <c r="AE24" s="73">
        <v>2.5</v>
      </c>
      <c r="AF24" s="73">
        <v>3.5</v>
      </c>
      <c r="AG24" s="73">
        <v>6.5</v>
      </c>
      <c r="AH24" s="74">
        <v>9</v>
      </c>
      <c r="AI24" s="75">
        <v>2.5</v>
      </c>
      <c r="AK24" s="64" t="s">
        <v>44</v>
      </c>
      <c r="AL24" s="65">
        <v>23</v>
      </c>
    </row>
    <row r="25" spans="1:38">
      <c r="A25" s="64" t="s">
        <v>44</v>
      </c>
      <c r="B25" s="71">
        <v>5.5</v>
      </c>
      <c r="C25" s="73">
        <v>5.5</v>
      </c>
      <c r="D25" s="73">
        <v>9</v>
      </c>
      <c r="E25" s="73">
        <v>2.5</v>
      </c>
      <c r="F25" s="73">
        <v>3</v>
      </c>
      <c r="G25" s="73">
        <v>7.5</v>
      </c>
      <c r="H25" s="73">
        <v>10.5</v>
      </c>
      <c r="I25" s="73">
        <v>2.5</v>
      </c>
      <c r="J25" s="73">
        <v>5</v>
      </c>
      <c r="K25" s="73">
        <v>3</v>
      </c>
      <c r="L25" s="73">
        <v>5.5</v>
      </c>
      <c r="M25" s="73">
        <v>8</v>
      </c>
      <c r="N25" s="73">
        <v>4</v>
      </c>
      <c r="O25" s="73">
        <v>5</v>
      </c>
      <c r="P25" s="73">
        <v>6</v>
      </c>
      <c r="Q25" s="73">
        <v>6</v>
      </c>
      <c r="R25" s="73">
        <v>10</v>
      </c>
      <c r="S25" s="73">
        <v>1.5</v>
      </c>
      <c r="T25" s="73">
        <v>3</v>
      </c>
      <c r="U25" s="73">
        <v>6.5</v>
      </c>
      <c r="V25" s="73">
        <v>1</v>
      </c>
      <c r="W25" s="72"/>
      <c r="X25" s="73">
        <v>4.5</v>
      </c>
      <c r="Y25" s="73">
        <v>6.5</v>
      </c>
      <c r="Z25" s="73">
        <v>7</v>
      </c>
      <c r="AA25" s="73">
        <v>6</v>
      </c>
      <c r="AB25" s="73">
        <v>7.5</v>
      </c>
      <c r="AC25" s="73">
        <v>8</v>
      </c>
      <c r="AD25" s="73">
        <v>3</v>
      </c>
      <c r="AE25" s="73">
        <v>3.5</v>
      </c>
      <c r="AF25" s="73">
        <v>3</v>
      </c>
      <c r="AG25" s="73">
        <v>6.5</v>
      </c>
      <c r="AH25" s="74">
        <v>9.5</v>
      </c>
      <c r="AI25" s="75">
        <v>3.5</v>
      </c>
      <c r="AK25" s="64" t="s">
        <v>45</v>
      </c>
      <c r="AL25" s="70">
        <v>24</v>
      </c>
    </row>
    <row r="26" spans="1:38" ht="16" thickBot="1">
      <c r="A26" s="64" t="s">
        <v>45</v>
      </c>
      <c r="B26" s="71">
        <v>8.5</v>
      </c>
      <c r="C26" s="73">
        <v>8.5</v>
      </c>
      <c r="D26" s="73">
        <v>12.5</v>
      </c>
      <c r="E26" s="73">
        <v>3.5</v>
      </c>
      <c r="F26" s="73">
        <v>3</v>
      </c>
      <c r="G26" s="73">
        <v>12</v>
      </c>
      <c r="H26" s="73">
        <v>15</v>
      </c>
      <c r="I26" s="73">
        <v>3.5</v>
      </c>
      <c r="J26" s="73">
        <v>1</v>
      </c>
      <c r="K26" s="73">
        <v>5</v>
      </c>
      <c r="L26" s="73">
        <v>8.5</v>
      </c>
      <c r="M26" s="73">
        <v>11.5</v>
      </c>
      <c r="N26" s="73">
        <v>3.5</v>
      </c>
      <c r="O26" s="73">
        <v>8</v>
      </c>
      <c r="P26" s="73">
        <v>9</v>
      </c>
      <c r="Q26" s="73">
        <v>9.5</v>
      </c>
      <c r="R26" s="73">
        <v>13.5</v>
      </c>
      <c r="S26" s="73">
        <v>3</v>
      </c>
      <c r="T26" s="73">
        <v>5</v>
      </c>
      <c r="U26" s="73">
        <v>9.5</v>
      </c>
      <c r="V26" s="73">
        <v>5</v>
      </c>
      <c r="W26" s="73">
        <v>4.5</v>
      </c>
      <c r="X26" s="72"/>
      <c r="Y26" s="73">
        <v>11.5</v>
      </c>
      <c r="Z26" s="73">
        <v>12.5</v>
      </c>
      <c r="AA26" s="73">
        <v>11.5</v>
      </c>
      <c r="AB26" s="73">
        <v>11</v>
      </c>
      <c r="AC26" s="73">
        <v>12</v>
      </c>
      <c r="AD26" s="73">
        <v>6</v>
      </c>
      <c r="AE26" s="73">
        <v>3</v>
      </c>
      <c r="AF26" s="73">
        <v>1.5</v>
      </c>
      <c r="AG26" s="73">
        <v>10.5</v>
      </c>
      <c r="AH26" s="74">
        <v>13</v>
      </c>
      <c r="AI26" s="75">
        <v>3</v>
      </c>
      <c r="AK26" s="64" t="s">
        <v>46</v>
      </c>
      <c r="AL26" s="70">
        <v>25</v>
      </c>
    </row>
    <row r="27" spans="1:38">
      <c r="A27" s="64" t="s">
        <v>46</v>
      </c>
      <c r="B27" s="71">
        <v>4.5</v>
      </c>
      <c r="C27" s="73">
        <v>4.5</v>
      </c>
      <c r="D27" s="73">
        <v>2.5</v>
      </c>
      <c r="E27" s="73">
        <v>9.5</v>
      </c>
      <c r="F27" s="73">
        <v>9.5</v>
      </c>
      <c r="G27" s="73">
        <v>1.5</v>
      </c>
      <c r="H27" s="73">
        <v>6</v>
      </c>
      <c r="I27" s="73">
        <v>9.5</v>
      </c>
      <c r="J27" s="73">
        <v>11</v>
      </c>
      <c r="K27" s="73">
        <v>7.5</v>
      </c>
      <c r="L27" s="73">
        <v>5.5</v>
      </c>
      <c r="M27" s="73">
        <v>2.5</v>
      </c>
      <c r="N27" s="73">
        <v>8.5</v>
      </c>
      <c r="O27" s="73">
        <v>5.5</v>
      </c>
      <c r="P27" s="73">
        <v>4</v>
      </c>
      <c r="Q27" s="73">
        <v>3</v>
      </c>
      <c r="R27" s="73">
        <v>4</v>
      </c>
      <c r="S27" s="73">
        <v>8</v>
      </c>
      <c r="T27" s="73">
        <v>7.5</v>
      </c>
      <c r="U27" s="73">
        <v>3.5</v>
      </c>
      <c r="V27" s="73">
        <v>6</v>
      </c>
      <c r="W27" s="73">
        <v>7</v>
      </c>
      <c r="X27" s="73">
        <v>11.5</v>
      </c>
      <c r="Y27" s="72"/>
      <c r="Z27" s="73">
        <v>1.5</v>
      </c>
      <c r="AA27" s="73">
        <v>1</v>
      </c>
      <c r="AB27" s="73">
        <v>2</v>
      </c>
      <c r="AC27" s="73">
        <v>1.5</v>
      </c>
      <c r="AD27" s="73">
        <v>5.5</v>
      </c>
      <c r="AE27" s="73">
        <v>7.5</v>
      </c>
      <c r="AF27" s="73">
        <v>9.5</v>
      </c>
      <c r="AG27" s="73">
        <v>2</v>
      </c>
      <c r="AH27" s="74">
        <v>3.5</v>
      </c>
      <c r="AI27" s="75">
        <v>8</v>
      </c>
      <c r="AK27" s="64" t="s">
        <v>47</v>
      </c>
      <c r="AL27" s="65">
        <v>26</v>
      </c>
    </row>
    <row r="28" spans="1:38">
      <c r="A28" s="64" t="s">
        <v>47</v>
      </c>
      <c r="B28" s="71">
        <v>3.5</v>
      </c>
      <c r="C28" s="73">
        <v>3.5</v>
      </c>
      <c r="D28" s="73">
        <v>3.5</v>
      </c>
      <c r="E28" s="73">
        <v>9.5</v>
      </c>
      <c r="F28" s="73">
        <v>12.5</v>
      </c>
      <c r="G28" s="73">
        <v>1</v>
      </c>
      <c r="H28" s="73">
        <v>7</v>
      </c>
      <c r="I28" s="73">
        <v>9.5</v>
      </c>
      <c r="J28" s="73">
        <v>11.5</v>
      </c>
      <c r="K28" s="73">
        <v>7.5</v>
      </c>
      <c r="L28" s="73">
        <v>5</v>
      </c>
      <c r="M28" s="73">
        <v>3</v>
      </c>
      <c r="N28" s="73">
        <v>10</v>
      </c>
      <c r="O28" s="73">
        <v>4.5</v>
      </c>
      <c r="P28" s="73">
        <v>3</v>
      </c>
      <c r="Q28" s="73">
        <v>2.5</v>
      </c>
      <c r="R28" s="73">
        <v>4.5</v>
      </c>
      <c r="S28" s="73">
        <v>8.5</v>
      </c>
      <c r="T28" s="73">
        <v>8</v>
      </c>
      <c r="U28" s="73">
        <v>2.5</v>
      </c>
      <c r="V28" s="73">
        <v>6.5</v>
      </c>
      <c r="W28" s="73">
        <v>7.5</v>
      </c>
      <c r="X28" s="73">
        <v>12</v>
      </c>
      <c r="Y28" s="73">
        <v>1.5</v>
      </c>
      <c r="Z28" s="72"/>
      <c r="AA28" s="73">
        <v>1.5</v>
      </c>
      <c r="AB28" s="73">
        <v>3</v>
      </c>
      <c r="AC28" s="73">
        <v>2.5</v>
      </c>
      <c r="AD28" s="73">
        <v>6</v>
      </c>
      <c r="AE28" s="73">
        <v>8</v>
      </c>
      <c r="AF28" s="73">
        <v>10</v>
      </c>
      <c r="AG28" s="73">
        <v>1</v>
      </c>
      <c r="AH28" s="74">
        <v>4.5</v>
      </c>
      <c r="AI28" s="75">
        <v>9</v>
      </c>
      <c r="AK28" s="64" t="s">
        <v>48</v>
      </c>
      <c r="AL28" s="70">
        <v>27</v>
      </c>
    </row>
    <row r="29" spans="1:38" ht="16" thickBot="1">
      <c r="A29" s="64" t="s">
        <v>48</v>
      </c>
      <c r="B29" s="71">
        <v>3.5</v>
      </c>
      <c r="C29" s="73">
        <v>3.5</v>
      </c>
      <c r="D29" s="73">
        <v>3.5</v>
      </c>
      <c r="E29" s="73">
        <v>8.5</v>
      </c>
      <c r="F29" s="73">
        <v>9.5</v>
      </c>
      <c r="G29" s="73">
        <v>1.5</v>
      </c>
      <c r="H29" s="73">
        <v>7</v>
      </c>
      <c r="I29" s="73">
        <v>8.5</v>
      </c>
      <c r="J29" s="73">
        <v>12.5</v>
      </c>
      <c r="K29" s="73">
        <v>7</v>
      </c>
      <c r="L29" s="73">
        <v>5</v>
      </c>
      <c r="M29" s="73">
        <v>3.5</v>
      </c>
      <c r="N29" s="73">
        <v>8</v>
      </c>
      <c r="O29" s="73">
        <v>4.5</v>
      </c>
      <c r="P29" s="73">
        <v>3.5</v>
      </c>
      <c r="Q29" s="73">
        <v>3</v>
      </c>
      <c r="R29" s="73">
        <v>5</v>
      </c>
      <c r="S29" s="73">
        <v>7.5</v>
      </c>
      <c r="T29" s="73">
        <v>6.5</v>
      </c>
      <c r="U29" s="73">
        <v>2.5</v>
      </c>
      <c r="V29" s="73">
        <v>5.5</v>
      </c>
      <c r="W29" s="73">
        <v>7.5</v>
      </c>
      <c r="X29" s="73">
        <v>13</v>
      </c>
      <c r="Y29" s="73">
        <v>1</v>
      </c>
      <c r="Z29" s="73">
        <v>1.5</v>
      </c>
      <c r="AA29" s="72"/>
      <c r="AB29" s="73">
        <v>2.5</v>
      </c>
      <c r="AC29" s="73">
        <v>2.5</v>
      </c>
      <c r="AD29" s="73">
        <v>4.5</v>
      </c>
      <c r="AE29" s="73">
        <v>7</v>
      </c>
      <c r="AF29" s="73">
        <v>8.5</v>
      </c>
      <c r="AG29" s="73">
        <v>1.5</v>
      </c>
      <c r="AH29" s="74">
        <v>4.5</v>
      </c>
      <c r="AI29" s="75">
        <v>7.5</v>
      </c>
      <c r="AK29" s="64" t="s">
        <v>49</v>
      </c>
      <c r="AL29" s="70">
        <v>28</v>
      </c>
    </row>
    <row r="30" spans="1:38">
      <c r="A30" s="64" t="s">
        <v>49</v>
      </c>
      <c r="B30" s="71">
        <v>5</v>
      </c>
      <c r="C30" s="73">
        <v>5</v>
      </c>
      <c r="D30" s="73">
        <v>2</v>
      </c>
      <c r="E30" s="73">
        <v>9.5</v>
      </c>
      <c r="F30" s="73">
        <v>9</v>
      </c>
      <c r="G30" s="73">
        <v>3</v>
      </c>
      <c r="H30" s="73">
        <v>5.5</v>
      </c>
      <c r="I30" s="73">
        <v>9.5</v>
      </c>
      <c r="J30" s="73">
        <v>11</v>
      </c>
      <c r="K30" s="73">
        <v>7.5</v>
      </c>
      <c r="L30" s="73">
        <v>6.5</v>
      </c>
      <c r="M30" s="73">
        <v>2</v>
      </c>
      <c r="N30" s="73">
        <v>9</v>
      </c>
      <c r="O30" s="73">
        <v>6</v>
      </c>
      <c r="P30" s="73">
        <v>5</v>
      </c>
      <c r="Q30" s="73">
        <v>4.5</v>
      </c>
      <c r="R30" s="73">
        <v>3.5</v>
      </c>
      <c r="S30" s="73">
        <v>8.5</v>
      </c>
      <c r="T30" s="73">
        <v>8</v>
      </c>
      <c r="U30" s="73">
        <v>4</v>
      </c>
      <c r="V30" s="73">
        <v>6.5</v>
      </c>
      <c r="W30" s="73">
        <v>7.5</v>
      </c>
      <c r="X30" s="73">
        <v>10.5</v>
      </c>
      <c r="Y30" s="73">
        <v>2</v>
      </c>
      <c r="Z30" s="73">
        <v>3</v>
      </c>
      <c r="AA30" s="73">
        <v>2.5</v>
      </c>
      <c r="AB30" s="72"/>
      <c r="AC30" s="73">
        <v>1.5</v>
      </c>
      <c r="AD30" s="73">
        <v>6</v>
      </c>
      <c r="AE30" s="73">
        <v>8</v>
      </c>
      <c r="AF30" s="73">
        <v>10</v>
      </c>
      <c r="AG30" s="73">
        <v>3.5</v>
      </c>
      <c r="AH30" s="74">
        <v>3</v>
      </c>
      <c r="AI30" s="75">
        <v>8.5</v>
      </c>
      <c r="AK30" s="64" t="s">
        <v>50</v>
      </c>
      <c r="AL30" s="65">
        <v>29</v>
      </c>
    </row>
    <row r="31" spans="1:38">
      <c r="A31" s="64" t="s">
        <v>50</v>
      </c>
      <c r="B31" s="71">
        <v>5.5</v>
      </c>
      <c r="C31" s="73">
        <v>5.5</v>
      </c>
      <c r="D31" s="73">
        <v>1.5</v>
      </c>
      <c r="E31" s="73">
        <v>10</v>
      </c>
      <c r="F31" s="73">
        <v>9.5</v>
      </c>
      <c r="G31" s="73">
        <v>2.5</v>
      </c>
      <c r="H31" s="73">
        <v>5</v>
      </c>
      <c r="I31" s="73">
        <v>10</v>
      </c>
      <c r="J31" s="73">
        <v>11</v>
      </c>
      <c r="K31" s="73">
        <v>9</v>
      </c>
      <c r="L31" s="73">
        <v>7</v>
      </c>
      <c r="M31" s="73">
        <v>1.5</v>
      </c>
      <c r="N31" s="73">
        <v>10.5</v>
      </c>
      <c r="O31" s="73">
        <v>6.5</v>
      </c>
      <c r="P31" s="73">
        <v>5</v>
      </c>
      <c r="Q31" s="73">
        <v>4</v>
      </c>
      <c r="R31" s="73">
        <v>3</v>
      </c>
      <c r="S31" s="73">
        <v>10</v>
      </c>
      <c r="T31" s="73">
        <v>8.5</v>
      </c>
      <c r="U31" s="73">
        <v>4.5</v>
      </c>
      <c r="V31" s="73">
        <v>7.5</v>
      </c>
      <c r="W31" s="73">
        <v>8</v>
      </c>
      <c r="X31" s="73">
        <v>11.5</v>
      </c>
      <c r="Y31" s="73">
        <v>1.5</v>
      </c>
      <c r="Z31" s="73">
        <v>2.5</v>
      </c>
      <c r="AA31" s="73">
        <v>2.5</v>
      </c>
      <c r="AB31" s="73">
        <v>1.5</v>
      </c>
      <c r="AC31" s="72"/>
      <c r="AD31" s="77">
        <v>7</v>
      </c>
      <c r="AE31" s="73">
        <v>9</v>
      </c>
      <c r="AF31" s="73">
        <v>10.5</v>
      </c>
      <c r="AG31" s="73">
        <v>3</v>
      </c>
      <c r="AH31" s="74">
        <v>2.5</v>
      </c>
      <c r="AI31" s="75">
        <v>9.5</v>
      </c>
      <c r="AK31" s="64" t="s">
        <v>59</v>
      </c>
      <c r="AL31" s="70">
        <v>30</v>
      </c>
    </row>
    <row r="32" spans="1:38" ht="16" thickBot="1">
      <c r="A32" s="64" t="s">
        <v>58</v>
      </c>
      <c r="B32" s="71">
        <v>3.5</v>
      </c>
      <c r="C32" s="73">
        <v>3.5</v>
      </c>
      <c r="D32" s="73">
        <v>7</v>
      </c>
      <c r="E32" s="73">
        <v>5</v>
      </c>
      <c r="F32" s="73">
        <v>5.5</v>
      </c>
      <c r="G32" s="73">
        <v>5.5</v>
      </c>
      <c r="H32" s="73">
        <v>10.5</v>
      </c>
      <c r="I32" s="73">
        <v>5</v>
      </c>
      <c r="J32" s="73">
        <v>6.5</v>
      </c>
      <c r="K32" s="73">
        <v>3</v>
      </c>
      <c r="L32" s="73">
        <v>2.5</v>
      </c>
      <c r="M32" s="73">
        <v>7.5</v>
      </c>
      <c r="N32" s="73">
        <v>4.5</v>
      </c>
      <c r="O32" s="73">
        <v>2.5</v>
      </c>
      <c r="P32" s="73">
        <v>4</v>
      </c>
      <c r="Q32" s="73">
        <v>4</v>
      </c>
      <c r="R32" s="73">
        <v>8.5</v>
      </c>
      <c r="S32" s="73">
        <v>4</v>
      </c>
      <c r="T32" s="73">
        <v>3</v>
      </c>
      <c r="U32" s="73">
        <v>4</v>
      </c>
      <c r="V32" s="73">
        <v>2</v>
      </c>
      <c r="W32" s="73">
        <v>3</v>
      </c>
      <c r="X32" s="73">
        <v>6</v>
      </c>
      <c r="Y32" s="73">
        <v>5.5</v>
      </c>
      <c r="Z32" s="73">
        <v>6</v>
      </c>
      <c r="AA32" s="73">
        <v>4.5</v>
      </c>
      <c r="AB32" s="73">
        <v>6</v>
      </c>
      <c r="AC32" s="77">
        <v>6.5</v>
      </c>
      <c r="AD32" s="72"/>
      <c r="AE32" s="73">
        <v>3.5</v>
      </c>
      <c r="AF32" s="73">
        <v>5.5</v>
      </c>
      <c r="AG32" s="73">
        <v>5</v>
      </c>
      <c r="AH32" s="74">
        <v>8</v>
      </c>
      <c r="AI32" s="75">
        <v>3.5</v>
      </c>
      <c r="AK32" s="64" t="s">
        <v>51</v>
      </c>
      <c r="AL32" s="70">
        <v>31</v>
      </c>
    </row>
    <row r="33" spans="1:38">
      <c r="A33" s="64" t="s">
        <v>51</v>
      </c>
      <c r="B33" s="71">
        <v>6</v>
      </c>
      <c r="C33" s="73">
        <v>6</v>
      </c>
      <c r="D33" s="73">
        <v>11.5</v>
      </c>
      <c r="E33" s="73">
        <v>2.5</v>
      </c>
      <c r="F33" s="73">
        <v>2.5</v>
      </c>
      <c r="G33" s="73">
        <v>8.5</v>
      </c>
      <c r="H33" s="73">
        <v>13.5</v>
      </c>
      <c r="I33" s="73">
        <v>2.5</v>
      </c>
      <c r="J33" s="73">
        <v>3.5</v>
      </c>
      <c r="K33" s="73">
        <v>2.5</v>
      </c>
      <c r="L33" s="73">
        <v>6</v>
      </c>
      <c r="M33" s="73">
        <v>10.5</v>
      </c>
      <c r="N33" s="73">
        <v>2</v>
      </c>
      <c r="O33" s="73">
        <v>5.5</v>
      </c>
      <c r="P33" s="73">
        <v>6.5</v>
      </c>
      <c r="Q33" s="73">
        <v>7</v>
      </c>
      <c r="R33" s="73">
        <v>10.5</v>
      </c>
      <c r="S33" s="73">
        <v>2</v>
      </c>
      <c r="T33" s="73">
        <v>2.5</v>
      </c>
      <c r="U33" s="73">
        <v>7</v>
      </c>
      <c r="V33" s="73">
        <v>2.5</v>
      </c>
      <c r="W33" s="73">
        <v>3</v>
      </c>
      <c r="X33" s="73">
        <v>3</v>
      </c>
      <c r="Y33" s="73">
        <v>7.5</v>
      </c>
      <c r="Z33" s="73">
        <v>9</v>
      </c>
      <c r="AA33" s="73">
        <v>6.5</v>
      </c>
      <c r="AB33" s="73">
        <v>8</v>
      </c>
      <c r="AC33" s="73">
        <v>10.5</v>
      </c>
      <c r="AD33" s="73">
        <v>3.5</v>
      </c>
      <c r="AE33" s="72"/>
      <c r="AF33" s="73">
        <v>2.5</v>
      </c>
      <c r="AG33" s="73">
        <v>8</v>
      </c>
      <c r="AH33" s="74">
        <v>10</v>
      </c>
      <c r="AI33" s="75">
        <v>1</v>
      </c>
      <c r="AK33" s="64" t="s">
        <v>52</v>
      </c>
      <c r="AL33" s="65">
        <v>32</v>
      </c>
    </row>
    <row r="34" spans="1:38">
      <c r="A34" s="64" t="s">
        <v>52</v>
      </c>
      <c r="B34" s="71">
        <v>8</v>
      </c>
      <c r="C34" s="73">
        <v>8</v>
      </c>
      <c r="D34" s="73">
        <v>11</v>
      </c>
      <c r="E34" s="73">
        <v>2</v>
      </c>
      <c r="F34" s="73">
        <v>2</v>
      </c>
      <c r="G34" s="73">
        <v>10</v>
      </c>
      <c r="H34" s="73">
        <v>13.5</v>
      </c>
      <c r="I34" s="73">
        <v>2</v>
      </c>
      <c r="J34" s="73">
        <v>2.5</v>
      </c>
      <c r="K34" s="73">
        <v>4</v>
      </c>
      <c r="L34" s="73">
        <v>8</v>
      </c>
      <c r="M34" s="73">
        <v>10.5</v>
      </c>
      <c r="N34" s="73">
        <v>2.5</v>
      </c>
      <c r="O34" s="73">
        <v>7.5</v>
      </c>
      <c r="P34" s="73">
        <v>8.5</v>
      </c>
      <c r="Q34" s="73">
        <v>8.5</v>
      </c>
      <c r="R34" s="73">
        <v>12.5</v>
      </c>
      <c r="S34" s="73">
        <v>1.5</v>
      </c>
      <c r="T34" s="73">
        <v>4</v>
      </c>
      <c r="U34" s="73">
        <v>8.5</v>
      </c>
      <c r="V34" s="73">
        <v>3.5</v>
      </c>
      <c r="W34" s="73">
        <v>3</v>
      </c>
      <c r="X34" s="73">
        <v>1.5</v>
      </c>
      <c r="Y34" s="73">
        <v>10</v>
      </c>
      <c r="Z34" s="73">
        <v>11.5</v>
      </c>
      <c r="AA34" s="73">
        <v>8.5</v>
      </c>
      <c r="AB34" s="73">
        <v>9.5</v>
      </c>
      <c r="AC34" s="73">
        <v>10.5</v>
      </c>
      <c r="AD34" s="73">
        <v>5</v>
      </c>
      <c r="AE34" s="73">
        <v>2.5</v>
      </c>
      <c r="AF34" s="72"/>
      <c r="AG34" s="73">
        <v>10</v>
      </c>
      <c r="AH34" s="74">
        <v>12</v>
      </c>
      <c r="AI34" s="75">
        <v>2.5</v>
      </c>
      <c r="AK34" s="64" t="s">
        <v>53</v>
      </c>
      <c r="AL34" s="70">
        <v>33</v>
      </c>
    </row>
    <row r="35" spans="1:38" ht="16" thickBot="1">
      <c r="A35" s="64" t="s">
        <v>53</v>
      </c>
      <c r="B35" s="71">
        <v>3</v>
      </c>
      <c r="C35" s="73">
        <v>3</v>
      </c>
      <c r="D35" s="73">
        <v>4</v>
      </c>
      <c r="E35" s="73">
        <v>9</v>
      </c>
      <c r="F35" s="73">
        <v>9.5</v>
      </c>
      <c r="G35" s="73">
        <v>0.5</v>
      </c>
      <c r="H35" s="73">
        <v>7.5</v>
      </c>
      <c r="I35" s="73">
        <v>9</v>
      </c>
      <c r="J35" s="73">
        <v>11.5</v>
      </c>
      <c r="K35" s="73">
        <v>7.5</v>
      </c>
      <c r="L35" s="73">
        <v>4</v>
      </c>
      <c r="M35" s="73">
        <v>4</v>
      </c>
      <c r="N35" s="73">
        <v>8.5</v>
      </c>
      <c r="O35" s="73">
        <v>3.5</v>
      </c>
      <c r="P35" s="73">
        <v>3</v>
      </c>
      <c r="Q35" s="73">
        <v>2</v>
      </c>
      <c r="R35" s="73">
        <v>5.5</v>
      </c>
      <c r="S35" s="73">
        <v>8</v>
      </c>
      <c r="T35" s="73">
        <v>7.5</v>
      </c>
      <c r="U35" s="73">
        <v>1.5</v>
      </c>
      <c r="V35" s="73">
        <v>6</v>
      </c>
      <c r="W35" s="73">
        <v>7</v>
      </c>
      <c r="X35" s="73">
        <v>10.5</v>
      </c>
      <c r="Y35" s="73">
        <v>1.5</v>
      </c>
      <c r="Z35" s="73">
        <v>1.5</v>
      </c>
      <c r="AA35" s="73">
        <v>1.5</v>
      </c>
      <c r="AB35" s="73">
        <v>3.5</v>
      </c>
      <c r="AC35" s="73">
        <v>3</v>
      </c>
      <c r="AD35" s="73">
        <v>5</v>
      </c>
      <c r="AE35" s="73">
        <v>7.5</v>
      </c>
      <c r="AF35" s="73">
        <v>9.5</v>
      </c>
      <c r="AG35" s="72"/>
      <c r="AH35" s="74">
        <v>5</v>
      </c>
      <c r="AI35" s="75">
        <v>7.5</v>
      </c>
      <c r="AK35" s="64" t="s">
        <v>54</v>
      </c>
      <c r="AL35" s="70">
        <v>34</v>
      </c>
    </row>
    <row r="36" spans="1:38" ht="16" thickBot="1">
      <c r="A36" s="64" t="s">
        <v>54</v>
      </c>
      <c r="B36" s="71">
        <v>7.5</v>
      </c>
      <c r="C36" s="73">
        <v>7.5</v>
      </c>
      <c r="D36" s="73">
        <v>1.5</v>
      </c>
      <c r="E36" s="73">
        <v>10.5</v>
      </c>
      <c r="F36" s="73">
        <v>11</v>
      </c>
      <c r="G36" s="73">
        <v>4.5</v>
      </c>
      <c r="H36" s="73">
        <v>3.5</v>
      </c>
      <c r="I36" s="73">
        <v>10.5</v>
      </c>
      <c r="J36" s="73">
        <v>12</v>
      </c>
      <c r="K36" s="73">
        <v>11</v>
      </c>
      <c r="L36" s="73">
        <v>9</v>
      </c>
      <c r="M36" s="73">
        <v>1.5</v>
      </c>
      <c r="N36" s="73">
        <v>12.5</v>
      </c>
      <c r="O36" s="73">
        <v>8.5</v>
      </c>
      <c r="P36" s="73">
        <v>7</v>
      </c>
      <c r="Q36" s="73">
        <v>6</v>
      </c>
      <c r="R36" s="73">
        <v>1</v>
      </c>
      <c r="S36" s="73">
        <v>10</v>
      </c>
      <c r="T36" s="73">
        <v>10.5</v>
      </c>
      <c r="U36" s="73">
        <v>6.5</v>
      </c>
      <c r="V36" s="73">
        <v>10</v>
      </c>
      <c r="W36" s="73">
        <v>9.5</v>
      </c>
      <c r="X36" s="73">
        <v>13</v>
      </c>
      <c r="Y36" s="73">
        <v>3.5</v>
      </c>
      <c r="Z36" s="73">
        <v>4.5</v>
      </c>
      <c r="AA36" s="73">
        <v>4.5</v>
      </c>
      <c r="AB36" s="73">
        <v>3</v>
      </c>
      <c r="AC36" s="73">
        <v>2.5</v>
      </c>
      <c r="AD36" s="73">
        <v>8</v>
      </c>
      <c r="AE36" s="73">
        <v>12.5</v>
      </c>
      <c r="AF36" s="73">
        <v>12</v>
      </c>
      <c r="AG36" s="73">
        <v>5</v>
      </c>
      <c r="AH36" s="72"/>
      <c r="AI36" s="75">
        <v>12.5</v>
      </c>
      <c r="AK36" s="79" t="s">
        <v>55</v>
      </c>
      <c r="AL36" s="65">
        <v>35</v>
      </c>
    </row>
    <row r="37" spans="1:38" ht="16" thickBot="1">
      <c r="A37" s="79" t="s">
        <v>55</v>
      </c>
      <c r="B37" s="80">
        <v>6.5</v>
      </c>
      <c r="C37" s="81">
        <v>6.5</v>
      </c>
      <c r="D37" s="81">
        <v>11.5</v>
      </c>
      <c r="E37" s="81">
        <v>2.5</v>
      </c>
      <c r="F37" s="81">
        <v>3</v>
      </c>
      <c r="G37" s="81">
        <v>8.5</v>
      </c>
      <c r="H37" s="81">
        <v>13.5</v>
      </c>
      <c r="I37" s="81">
        <v>2.5</v>
      </c>
      <c r="J37" s="81">
        <v>4</v>
      </c>
      <c r="K37" s="81">
        <v>2.5</v>
      </c>
      <c r="L37" s="81">
        <v>6</v>
      </c>
      <c r="M37" s="81">
        <v>10.5</v>
      </c>
      <c r="N37" s="81">
        <v>1.5</v>
      </c>
      <c r="O37" s="81">
        <v>6</v>
      </c>
      <c r="P37" s="81">
        <v>7</v>
      </c>
      <c r="Q37" s="81">
        <v>7</v>
      </c>
      <c r="R37" s="81">
        <v>12.5</v>
      </c>
      <c r="S37" s="81">
        <f>S33+0.5</f>
        <v>2.5</v>
      </c>
      <c r="T37" s="81">
        <v>2.5</v>
      </c>
      <c r="U37" s="81">
        <v>7</v>
      </c>
      <c r="V37" s="81">
        <v>3</v>
      </c>
      <c r="W37" s="81">
        <f>W33+0.5</f>
        <v>3.5</v>
      </c>
      <c r="X37" s="81">
        <v>3</v>
      </c>
      <c r="Y37" s="81">
        <v>7.5</v>
      </c>
      <c r="Z37" s="81">
        <v>9</v>
      </c>
      <c r="AA37" s="81">
        <v>7</v>
      </c>
      <c r="AB37" s="81">
        <v>9</v>
      </c>
      <c r="AC37" s="81">
        <v>9</v>
      </c>
      <c r="AD37" s="81">
        <v>3.5</v>
      </c>
      <c r="AE37" s="81">
        <v>1</v>
      </c>
      <c r="AF37" s="81">
        <v>2.5</v>
      </c>
      <c r="AG37" s="81">
        <v>7.5</v>
      </c>
      <c r="AH37" s="81">
        <v>10.5</v>
      </c>
      <c r="AI37" s="82"/>
    </row>
    <row r="39" spans="1:38">
      <c r="A39" s="83" t="s">
        <v>56</v>
      </c>
    </row>
    <row r="40" spans="1:38">
      <c r="AI40" s="83"/>
    </row>
    <row r="41" spans="1:38">
      <c r="AI41" s="83"/>
    </row>
    <row r="42" spans="1:38">
      <c r="AI42" s="83"/>
    </row>
    <row r="43" spans="1:38">
      <c r="AI43" s="83"/>
    </row>
    <row r="44" spans="1:38">
      <c r="AI44" s="83"/>
    </row>
    <row r="45" spans="1:38">
      <c r="AI45" s="83"/>
    </row>
    <row r="46" spans="1:38">
      <c r="AI46" s="83"/>
    </row>
    <row r="47" spans="1:38">
      <c r="AI47" s="83"/>
    </row>
    <row r="48" spans="1:38">
      <c r="AI48" s="83"/>
    </row>
  </sheetData>
  <sheetProtection algorithmName="SHA-512" hashValue="umNvCPZNOVjxg815bp4sIHgceZrythSkKxdYfGtZ7pBFpapEwybfhPKfOLDy7Rb6Mz0fpaV0E0KDgHGx+AebSA==" saltValue="PntMFWIvDiJpXwRzkxpPfQ==" spinCount="100000" sheet="1" objects="1" scenarios="1"/>
  <mergeCells count="1">
    <mergeCell ref="A1:AI1"/>
  </mergeCells>
  <pageMargins left="0.7" right="0.7" top="0.75" bottom="0.75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Mileage Reimbursement Page 1</vt:lpstr>
      <vt:lpstr>Mileage Reimbursement Page 2</vt:lpstr>
      <vt:lpstr>Mileage Reimbursement Page 3</vt:lpstr>
      <vt:lpstr>Mileage Procedures</vt:lpstr>
      <vt:lpstr>Mileage Chart</vt:lpstr>
      <vt:lpstr>'Mileage Reimbursement Page 1'!Print_Area</vt:lpstr>
      <vt:lpstr>'Mileage Reimbursement Page 2'!Print_Area</vt:lpstr>
      <vt:lpstr>'Mileage Reimbursement Page 3'!Print_Area</vt:lpstr>
    </vt:vector>
  </TitlesOfParts>
  <Company>Hazelwood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jmyers</dc:creator>
  <cp:lastModifiedBy>Microsoft Office User</cp:lastModifiedBy>
  <cp:lastPrinted>2020-01-14T16:35:59Z</cp:lastPrinted>
  <dcterms:created xsi:type="dcterms:W3CDTF">2019-08-29T16:41:41Z</dcterms:created>
  <dcterms:modified xsi:type="dcterms:W3CDTF">2025-01-14T17:43:07Z</dcterms:modified>
</cp:coreProperties>
</file>